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ryan.Tocarruncho\Documents\2023\SEGUIMIENTO CONTRATOS OBRA 2023\PRIMER TRIMESTRE 2023\"/>
    </mc:Choice>
  </mc:AlternateContent>
  <bookViews>
    <workbookView xWindow="0" yWindow="0" windowWidth="28800" windowHeight="12315"/>
  </bookViews>
  <sheets>
    <sheet name="SUSCRITOS" sheetId="1" r:id="rId1"/>
    <sheet name="ADICIONES PRORROG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7" i="1"/>
  <c r="I26" i="1"/>
  <c r="H26" i="1"/>
  <c r="H25" i="1"/>
  <c r="I24" i="1"/>
  <c r="H24" i="1"/>
  <c r="I23" i="1"/>
  <c r="H22" i="1"/>
  <c r="H21" i="1"/>
  <c r="I20" i="1"/>
  <c r="H20" i="1"/>
  <c r="I19" i="1"/>
  <c r="H19" i="1"/>
  <c r="H12" i="2" l="1"/>
  <c r="I7" i="2"/>
  <c r="I6" i="2"/>
  <c r="I3" i="2"/>
  <c r="I2" i="2"/>
  <c r="I11" i="2"/>
  <c r="H10" i="2"/>
  <c r="I9" i="2"/>
  <c r="H9" i="2"/>
  <c r="H8" i="2"/>
  <c r="H7" i="2"/>
  <c r="H5" i="2"/>
  <c r="H4" i="2"/>
  <c r="H3" i="2"/>
  <c r="H2" i="2"/>
  <c r="K12" i="2" l="1"/>
</calcChain>
</file>

<file path=xl/sharedStrings.xml><?xml version="1.0" encoding="utf-8"?>
<sst xmlns="http://schemas.openxmlformats.org/spreadsheetml/2006/main" count="632" uniqueCount="221">
  <si>
    <t xml:space="preserve">ENTIDAD </t>
  </si>
  <si>
    <t>FECHA DE SUSCRIPCION</t>
  </si>
  <si>
    <t>FECHA ADICION</t>
  </si>
  <si>
    <t>FECHA PRORROGA</t>
  </si>
  <si>
    <t>CODIGO  CONTRATO</t>
  </si>
  <si>
    <t>OBJETO DEL CONTRATO</t>
  </si>
  <si>
    <t>FECHA DE INICIO</t>
  </si>
  <si>
    <t>VALOR CONTRATO     $</t>
  </si>
  <si>
    <t>VALOR ADICION       $</t>
  </si>
  <si>
    <t>C.A.A.F</t>
  </si>
  <si>
    <t>OBSERVACIONES</t>
  </si>
  <si>
    <t>PLAZO ESTIMADO (DÍAS)</t>
  </si>
  <si>
    <t>PLAZO PRORROGA (DÍAS)</t>
  </si>
  <si>
    <t>EPM 2 ENERGIA</t>
  </si>
  <si>
    <t>EMPRESAS PUBLICAS DE MEDELLIN</t>
  </si>
  <si>
    <t>CW239197</t>
  </si>
  <si>
    <t>CW239204</t>
  </si>
  <si>
    <t>CW239207</t>
  </si>
  <si>
    <t>CW239212</t>
  </si>
  <si>
    <t>CW239214</t>
  </si>
  <si>
    <t>CW239218</t>
  </si>
  <si>
    <t>CW246213</t>
  </si>
  <si>
    <t>CW246555</t>
  </si>
  <si>
    <t>CW251031</t>
  </si>
  <si>
    <t>GRUPO 1 - FILADELFIA - Mantenimiento de la infraestructura de instituciones educativas ubicadas en los municipios del Area de influencia del Proyecto Hidroeléctrico Ituango</t>
  </si>
  <si>
    <t>GRUPO 2 - EL ARO - Mantenimiento de la infraestructura de instituciones educativas ubicadas en los municipios del Area de influencia del Proyecto Hidroeléctrico Ituango</t>
  </si>
  <si>
    <t>GRUPO 3 - SEVILLA - Mantenimiento de la infraestructura de instituciones educativas ubicadas en los municipios del Area de influencia del Proyecto Hidroeléctrico Ituango</t>
  </si>
  <si>
    <t>GRUPO 4  - ORGANÃ BAJO - Mantenimiento de la infraestructura de instituciones educativas ubicadas en los municipios del Area de influencia del Proyecto Hidroeléctrico Ituango</t>
  </si>
  <si>
    <t>GRUPO 5 - AGA?ITAS - Mantenimiento de la infraestructura de instituciones educativas ubicadas en los municipios del Area de influencia del Proyecto Hidroeléctrico Ituango</t>
  </si>
  <si>
    <t>GRUPO 6 - BUENAVISTA - Mantenimiento de la infraestructura de instituciones educativas ubicadas en los municipios del Area de influencia del Proyecto Hidroeléctrico Ituango</t>
  </si>
  <si>
    <t>Servicio de mantenimiento de la infraestructura civil asociada a los procesos de generación de energía y demás instalaciones que se requiera en la Central de generación Ituango</t>
  </si>
  <si>
    <t>AT-Construcción de obras civiles para el proyecto Expansión Caldas y subestaciones en el Valle de Aburrá</t>
  </si>
  <si>
    <t>ND AT -Obras civiles en subestaciones de energía del Grupo EPM Doc1231603524</t>
  </si>
  <si>
    <t>Información tomada del sistema GT</t>
  </si>
  <si>
    <t>CW253820</t>
  </si>
  <si>
    <t>CW254325</t>
  </si>
  <si>
    <t>CW254327</t>
  </si>
  <si>
    <t>CW254329</t>
  </si>
  <si>
    <t>CW255342</t>
  </si>
  <si>
    <t>RFP  AT - CONSTRUCCION DE OBRAS CIVILES EN LAS SUBESTACIONES DE ENERGÍA DEL ORIENTE ANTIOQUEÑO</t>
  </si>
  <si>
    <t>Grupo 1 - Construcción de obras civiles en las veredas Orejón, Alto de Chir­ y La Calera del municipio de Briceño</t>
  </si>
  <si>
    <t>Grupo 2 - Construcción de obras civiles en las veredas Orejón, Alto de Chir­ y La Calera del municipio de Briceño</t>
  </si>
  <si>
    <t>Grupo 3 - Construcción de obras civiles en las veredas Orejón, Alto de Chir­ y La Calera del municipio de Briceño</t>
  </si>
  <si>
    <t>Construcción Obras Civiles e iluminación en la Central Hidroeléctrica Niquia</t>
  </si>
  <si>
    <t>TOTAL</t>
  </si>
  <si>
    <t>ITEM</t>
  </si>
  <si>
    <t>CW134359</t>
  </si>
  <si>
    <t>CW152342</t>
  </si>
  <si>
    <t>CW161177</t>
  </si>
  <si>
    <t>CW170741</t>
  </si>
  <si>
    <t>CW175192</t>
  </si>
  <si>
    <t>CW181453</t>
  </si>
  <si>
    <t>CW182873</t>
  </si>
  <si>
    <t>CW185685</t>
  </si>
  <si>
    <t>CW211453</t>
  </si>
  <si>
    <t>CW215617</t>
  </si>
  <si>
    <t>Construcción, adecuación de la conectividad y desarrollo de obras civiles del corregimiento Puerto Valdivia, en el municipio de Valdivia, para atender requerimientos generados por la contingencia del proyecto hidroeléctrico Ituango</t>
  </si>
  <si>
    <t>Construcción de las obras civiles, montajes electromecánicos, pruebas y puesta en  servicio de líneas de transmisión a 110 kV para EPM</t>
  </si>
  <si>
    <t>Construcción, reconstrucción, adecuación de fosos y trampas de aceite para transformadores, malla de puesta a tierra, cerramientos y accesos, fundaciones de equipos y obras civiles complementarias en subestaciones de energia del Grupo EPM</t>
  </si>
  <si>
    <t>Construcción de las obras civiles para la conducción de la fase 3 del proyecto Expansión circuito Yulimar-Tercera Salida Manantiales</t>
  </si>
  <si>
    <t>Construcción de obras civiles para canalización de redes subterraneas y aéreas de energía</t>
  </si>
  <si>
    <t>Construcción de obras civiles e implementación de las actividades comprendidas en la licencia ambiental para canalización de redes subterráneas y aéreas de energía asociadas al proyecto Ampliación y Modernización de la subestación Rodeo 110-44-13,2 kV</t>
  </si>
  <si>
    <t>Renovación - Ejecución de Obras y Servicios asociados al Mantenimiento de Redes de Energía TyD Zona Norte</t>
  </si>
  <si>
    <t>Obra Civil aire acondicionado y losa de transformadores Modernización Guatapé Fase III</t>
  </si>
  <si>
    <t>Construcción  de redes de Gas Natural, actividades de conexión al sistema de distribución de Gas Natural de EPM y demás actividades conexas. Grupo 1_R2</t>
  </si>
  <si>
    <t>CW Mejoramiento de la Institución educativa CER La Cascarela en el municipio de Toledo</t>
  </si>
  <si>
    <t>EPM 3 Aguas y Saneamiento Básico</t>
  </si>
  <si>
    <t>Empresas Varias de Medellín S.A. E.S.P.</t>
  </si>
  <si>
    <t>CW252777</t>
  </si>
  <si>
    <t>Operación y mantenimiento integral de la Planta de tratamiento de Aguas Residuales no Domésticas de la Sede de operaciones y mantenimiento de EMVARIAS S.A. E.S.P.</t>
  </si>
  <si>
    <t>1064 días</t>
  </si>
  <si>
    <t>OBRAS CIVILES</t>
  </si>
  <si>
    <t>EMPRESA DE DESARROLLO URBANO</t>
  </si>
  <si>
    <t>NA</t>
  </si>
  <si>
    <t>Suspendido</t>
  </si>
  <si>
    <t>60 Días Calendario</t>
  </si>
  <si>
    <t>45 Días Calendario</t>
  </si>
  <si>
    <t>30 Días Calendario</t>
  </si>
  <si>
    <t xml:space="preserve">210 Dias Calendario </t>
  </si>
  <si>
    <t>Ejecución</t>
  </si>
  <si>
    <t>40 Días Calendario</t>
  </si>
  <si>
    <t>150 Días Calendario</t>
  </si>
  <si>
    <t xml:space="preserve">180 Dias Calendario </t>
  </si>
  <si>
    <t>90 Días Calendario</t>
  </si>
  <si>
    <t xml:space="preserve">90 Dias Calendario </t>
  </si>
  <si>
    <t xml:space="preserve">120 Dias Calendario </t>
  </si>
  <si>
    <t>17 Días Calendario</t>
  </si>
  <si>
    <t xml:space="preserve">15 Dias Calendario </t>
  </si>
  <si>
    <t>45 Dias Calendario</t>
  </si>
  <si>
    <t>30 Dias Calendario</t>
  </si>
  <si>
    <t>20 Dias Calendario</t>
  </si>
  <si>
    <t xml:space="preserve">150 Dias Calendario </t>
  </si>
  <si>
    <t xml:space="preserve">60 Dias Calendario </t>
  </si>
  <si>
    <t>60 Dias Calendario</t>
  </si>
  <si>
    <t>Terminado</t>
  </si>
  <si>
    <t>59 Dias Calendario</t>
  </si>
  <si>
    <t>27 Dias Calendario</t>
  </si>
  <si>
    <t>35 Dias Calendario</t>
  </si>
  <si>
    <t xml:space="preserve">240 Dias Calendario </t>
  </si>
  <si>
    <t xml:space="preserve">502 DE 2021 </t>
  </si>
  <si>
    <t>CONSTRUCCIÓN DEL PROYECTO VIAL CARABOBO NORTE, EN EL MUNICIPIO DE MEDELLÍN.</t>
  </si>
  <si>
    <t>240 Dias Calendario</t>
  </si>
  <si>
    <t>21  Dias Calendario</t>
  </si>
  <si>
    <t>88 Dias Calendario</t>
  </si>
  <si>
    <t>243 Dias Calendario</t>
  </si>
  <si>
    <t>43 Dias Calendario</t>
  </si>
  <si>
    <t>61 Dias Calendario</t>
  </si>
  <si>
    <t xml:space="preserve">22 Dias Calendario </t>
  </si>
  <si>
    <t xml:space="preserve">75 Dias Calendario </t>
  </si>
  <si>
    <t>54 DE 2022</t>
  </si>
  <si>
    <t>OBRAS PARA EL MANTENIMIENTO PREVENTIVO Y CORRECTIVO EN LAS INSTALACIONES POLICIALES EN EL MUNICIPIO DE MEDELLÍN - GRUPO 1..</t>
  </si>
  <si>
    <t>160 Dias Calendario</t>
  </si>
  <si>
    <t>129  DE 2022</t>
  </si>
  <si>
    <t>ADECUACIÓN Y MEJORAMIENTO DE LA CANCHA POLIDEPORTIVA LA RESIDENCIA ESTUDIANTIL DEL MUNICIPIO DE YONDÓ</t>
  </si>
  <si>
    <t>130  DE 2022</t>
  </si>
  <si>
    <t>ADECUACION DE LA CANCHA DE FUTBOL EN EL BARRIO BRISAS DEL ORIENTE DEL MUNICIPIO DE YONDO</t>
  </si>
  <si>
    <t>131  DE 2022</t>
  </si>
  <si>
    <t>MEJORAMIENTO DE VIAS TERCIARIAS EN EL SECTOR DEL ANILLO VIAL ENTRE EL CORREGIMIENTO DE SAN MIGUEL DEL TIGRE Y LA VEREDA EL DESCANSO DEL MUNICIPIO DE YONDO ANTIOQUIA</t>
  </si>
  <si>
    <t xml:space="preserve">270 Dias Calendario </t>
  </si>
  <si>
    <t>136  DE 2022</t>
  </si>
  <si>
    <t>CONSTRUCCIÓN DE LA PLAZA DE MERCADO MUNICIPAL INCLUYENDO OBRAS COMPLEMENTARIAS Y DE ESPACIO PÚBLICO EN EL MUNICIPIO DE SAN VICENTE FERRER EN EL DEPARTAMENTO DE ANTIOQUIA</t>
  </si>
  <si>
    <t>138  DE 2022</t>
  </si>
  <si>
    <t>OBRAS PARA LA CONSTRUCCIÓN DEL VIADUCTO MEDIA LADERA TRAMO 3 FASE 2 EN EL MUNICIPIO DE MEDELLÍN .</t>
  </si>
  <si>
    <t>300 Dias  Calendario</t>
  </si>
  <si>
    <t>15 Dias Calendario</t>
  </si>
  <si>
    <t>3306-8 DE 2022</t>
  </si>
  <si>
    <t>MEJORAMIENTO VIAL EN PAVIMENTO FLEXIBLE DE LA CARRERA 45 ENTRE CALLES 55A Y 58 DEL BARRIO LOS NARANJOS EN EL MUNICIPIO DE YONDÓ</t>
  </si>
  <si>
    <t>8 Días Calendario</t>
  </si>
  <si>
    <t>3306-15  DE 2022</t>
  </si>
  <si>
    <t>OBRAS PARA EL MANTENIMIENTO PREVENTIVO Y CORRECTIVO EN LAS INSTALACIONES POLICIALES EN EL MUNICIPIO DE MEDELLÍN - GRUPO 2.</t>
  </si>
  <si>
    <t>40 Dias Calendario</t>
  </si>
  <si>
    <t xml:space="preserve">25 Diias Calendario </t>
  </si>
  <si>
    <t>3306-23  DE 2022</t>
  </si>
  <si>
    <t>MEJORAMIENTO DE LAS VÍAS TERCIARIAS MEDIANTE LA CONSTRUCCIÓN DE PLACA HUELLA Y OBRAS COMPLEMENTARIAS DE UN TRAMO DE VÍA EN LA VEREDA GUACALES DEL MUNICIPIO DE SAN FRANCISCO - ANTIOQUIA</t>
  </si>
  <si>
    <t>147  DE 2022</t>
  </si>
  <si>
    <t>MEJORAMIENTO DE LAS VÍAS TERCIARIAS PARA REACTIVAR LA ECONOMÍA Y EL DESARROLLO SOSTENIBLE EN LA COMUNIDAD DE LA VEREDA LA PAVA, MUNICIPIO DE ALEJANDRÍA, ANTIOQUIA .</t>
  </si>
  <si>
    <t>148  DE 2022</t>
  </si>
  <si>
    <t>CONSTRUCCIÓN DE PLACA HUELLA DEL CORREGIMIENTO DE TRINIDAD – VEREDA EL ARQUILLO, MUNICIPIO DE ARBOLETES, ANTIOQUIA.</t>
  </si>
  <si>
    <t xml:space="preserve">225 Dias Calendario </t>
  </si>
  <si>
    <t>28 Días Calendario</t>
  </si>
  <si>
    <t>151  DE 2022</t>
  </si>
  <si>
    <t>MEJORAMIENTO DE LA VIA TERCIARIA QUE CONDUCE A LA VEREDA LAS PAVITAS EN EL MUNICIPIO DE ARBOLETES, ANTIOQUIA .</t>
  </si>
  <si>
    <t>153  DE 2022</t>
  </si>
  <si>
    <t>PAVIMENTACIÓN DE VÍAS URBANAS EN EL MUNICIPIO DE TITIRIBÍ - ANTIOQUIA</t>
  </si>
  <si>
    <t>157  DE 2022</t>
  </si>
  <si>
    <t>PAVIMENTACIÓN EN CONCRETO RÍGIDO CARRERA 105 ENTRE CALLES 93 Y CALLE 84 ADEMÁS EL TRAMO DE LA CARRERA 104 ENTRE CALLES 93 Y CALLE 84, EN EL MUNICIPIO DE CHIGORODÓ, ANTIOQUIA</t>
  </si>
  <si>
    <t>158  DE 2022</t>
  </si>
  <si>
    <t>CONSTRUCCIÓN, ADECUACIÓN Y MEJORAMIENTO DE LOS PARQUES TRICENTENARIO EN EL MUNICIPIO DE MEDELLÍN</t>
  </si>
  <si>
    <t>186 DE 2022</t>
  </si>
  <si>
    <t>PAVIMENTACIÓN MEDIANTE PLACA HUELLA DE LA VÍA ANDES – SANTA RITA EN ZONA RURAL DEL MUNICIPIO DE ANDES, ANTIOQUIA.</t>
  </si>
  <si>
    <t>187 DE 2022</t>
  </si>
  <si>
    <t>CONSTRUCCIÓN DE PLACA HUELLA EN LA VEREDA QUEBRADONA, MUNICIPIO DE CARACOLÍ, ANTIOQUIA.</t>
  </si>
  <si>
    <t>210 DE 2022</t>
  </si>
  <si>
    <t>OBRAS DE ADECUACIÓN PARA IMPLEMENTACIÓN DE ALTERNANCIA EN INSTITUCIONES EDUCATIVAS A CARGO DE LA SECRETARÍA DE EDUCACIÓN DEL MUNICIPIO DE MEDELLIN GRUPO 2</t>
  </si>
  <si>
    <t>221 DE 2022</t>
  </si>
  <si>
    <t>MEJORAMIENTO VIAL DE LA CENTRALIDAD, VÍA DE ACCESO Y OBRAS COMPLEMENTARIAS EN EL CORREGIMIENTO SAN SEBASTIÁN DE PALMITAS DEL MUNICIPIO DE MEDELLÍN</t>
  </si>
  <si>
    <t>229 DE 2022</t>
  </si>
  <si>
    <t>CONSTRUCCIÓN ADECUACIÓN Y MANTENIMIENTO A LOS CENTROS, JARDINES INFANTILES Y DEMÁS INFRAESTRUCTURA QUE REQUIERA LA UAEBC PARA LA PRESTACIÓN DEL SERVICIO EN EL MUNICIPIO DE MEDELLÍN GRUPO 2</t>
  </si>
  <si>
    <t>3306-48 DE 2022</t>
  </si>
  <si>
    <t xml:space="preserve">OBRAS DE ACONDICIONAMIENTO Y ACABADOS DEL CENTRO DE PRÁCTICAS RESTAURATIVAS EN EL MUNICIPIO DE MEDELLÍN </t>
  </si>
  <si>
    <t xml:space="preserve"> 323 DE 2022</t>
  </si>
  <si>
    <t>CERRAMIENTO, DEMOLICIÓN, RECOLECCION Y BOTADA DE ESCOMBROS DE EDIFICACIONES Y OBRAS PRELIMINARES EN LA ZONA DE INTERVENCIÓN DEL PROYECTO PARQUES DEL RÍO NORTE DEL MUNICIPIO DE MEDELLIN</t>
  </si>
  <si>
    <t>331 DE 2022</t>
  </si>
  <si>
    <t>CONSTRUCCIÓN DE PROYECTOS URBANOS INTEGRALES – PUI CENTRO ORIENTAL EN EL MUNICIPIO DE MEDELLÍN.</t>
  </si>
  <si>
    <t>78 DE 2023</t>
  </si>
  <si>
    <t>EJECUCIÓN DE MEJORAMIENTOS DE VIVIENDA EN EL MARCO DEL PROYECTO BARRIOS SOSTENIBLES PERTENECIENTE AL JARDÍN CIRCUNVALAR DE MEDELLÍN COMUNA 8</t>
  </si>
  <si>
    <t>102 Días Calendario</t>
  </si>
  <si>
    <t>126 DE 2023</t>
  </si>
  <si>
    <t>MANTENIMIENTO, MEJORAMIENTO, ADECUACIÓN Y RECUPERACIÓN INTEGRAL DE ESTABLECIMIENTOS EDUCATIVOS UBICADOS EN LAS COMUNAS 6, 7 Y 60 DEL DISTRITO DE MEDELLÍN</t>
  </si>
  <si>
    <t>144 DE 2023</t>
  </si>
  <si>
    <t>MEJORAMIENTO Y MANTENIMIENTO DE ESTABLECIMIENTOS EDUCATIVOS OFICIALES DE MEDELLÍN GRUPO 4</t>
  </si>
  <si>
    <t>129 DE 2023</t>
  </si>
  <si>
    <t>MANTENIMIENTO, MEJORAMIENTO, ADECUACIÓN Y RECUPERACIÓN INTEGRAL DE LA INSTITUCION EDUCATIVA MARCO FIDEL SUAREZ UBICADO EN LA COMUNA 11 DEL DISTRITO DE MEDELLÍN</t>
  </si>
  <si>
    <t>480 Días Calendario</t>
  </si>
  <si>
    <t>170 DE 2023</t>
  </si>
  <si>
    <t>MANTENIMIENTO, MEJORAMIENTO, ADECUACIÓN Y RECUPERACIÓN INTEGRAL DE ESTABLECIMIENTOS EDUCATIVOS UBICADOS EN LAS COMUNAS 13, 15, 16, 70 Y 80 DEL DISTRITO DE MEDELLÍN</t>
  </si>
  <si>
    <t>"Tramite Acta de Inicio"</t>
  </si>
  <si>
    <t>110 DE 2023</t>
  </si>
  <si>
    <t>MANTENIMIENTO, MEJORAMIENTO, ADECUACIÓN Y RECUPERACIÓN INTEGRAL DE LA INSTITUCIÓN EDUCATIVA GILBERTO ALZATE AVENDAÑO UBICADO EN LA COMUNA 4 DEL DISTRITO DE MEDELLÍN</t>
  </si>
  <si>
    <t>73 DE 2023</t>
  </si>
  <si>
    <t>MANTENIMIENTO, MEJORAMIENTO, ADECUACIÓN Y RECUPERACIÓN INTEGRAL DE ESTABLECIMIENTOS EDUCATIVOS UBICADOS EN LA COMUNA 5 DEL DISTRITO DE MEDELLÍN</t>
  </si>
  <si>
    <t>131 DE 2023</t>
  </si>
  <si>
    <t>MANTENIMIENTO, MEJORAMIENTO, ADECUACIÓN Y RECUPERACIÓN INTEGRAL DE ESTABLECIMIENTOS EDUCATIVOS UBICADOS EN LAS COMUNAS 1, 2, 3, 8 Y 90 DEL DISTRITO DE MEDELLÍN</t>
  </si>
  <si>
    <t>151 DE 2023</t>
  </si>
  <si>
    <t>MANTENIMIENTO, MEJORAMIENTO, ADECUACIÓN Y RECUPERACIÓN INTEGRAL DE LA INSTITUCION EDUCATIVA INEM JOSE FELIX DE RESTREPO UBICADO EN LA COMUNA 14 DEL DISTRITO DE MEDELLÍN</t>
  </si>
  <si>
    <t>169 DE 2023</t>
  </si>
  <si>
    <t>MANTENIMIENTO, MEJORAMIENTO Y ADECUACIÓN DE CENTROS Y UNIDADES HOSPITALARIAS DE SALUD DEL DISTRITO DE MEDELLÍN - GRUPO 1</t>
  </si>
  <si>
    <t>162 DE 2023</t>
  </si>
  <si>
    <t>CONSTRUCCIÓN DE PROYECTOS URBANOS INTEGRALES PUI NOROCCIDENTAL EN EL DISTRITO DE MEDELLÍN</t>
  </si>
  <si>
    <t>Distrito Especial de Ciencia Tecnología e Innovación de Medellín - Secretaría de seguridad y Convivencia</t>
  </si>
  <si>
    <t>4600087796 de 2020</t>
  </si>
  <si>
    <t>Construcción de la estación de policía y sala técnica de automotores en Guayabal - Comuna 15.</t>
  </si>
  <si>
    <t>Fecha de terminación 28 de febrero del 2023</t>
  </si>
  <si>
    <t xml:space="preserve">4600088344 de 2020 </t>
  </si>
  <si>
    <t>Interventoría técnica, administrativa, financiera, legal y ambiental para la intervención física de las sedes de la Policía Nacional en el Municipio de Medellín. Lote 1: Construcción de la estación de policía y sala técnica de automotores en Guayabal - Comuna 15.</t>
  </si>
  <si>
    <t>4600087797 de 2020</t>
  </si>
  <si>
    <t>Adecuación y ampliación de la seccional de inteligencia de la Policía Nacional (SIPOL) Regional 6.</t>
  </si>
  <si>
    <t>Corresponde a la adecuación y repotenciación de la sede de la Seccional de Inteligencia de la Policía SIPOL</t>
  </si>
  <si>
    <t>4600088319 de 2020</t>
  </si>
  <si>
    <t>Interventoría técnica, administrativa, financiera, legal y ambiental para la intervención física de las sedes de la Policía Nacional en el Municipio de Medellín. Lote 2: Adecuación y ampliación de la seccional de inteligencia de la Policía Nacional (SIPOL) Regional 6.</t>
  </si>
  <si>
    <t>Corresponde a la interventoría a la adecuación y repotenciación de la sede de la Seccional de Inteligencia de la Policía SIPOL</t>
  </si>
  <si>
    <t xml:space="preserve">4600090606 de 2021 </t>
  </si>
  <si>
    <t>Construcción de la estación de Policía de aranjuez en la comuna 4 del Municipio de Medellín.</t>
  </si>
  <si>
    <t>Construcción EP Aranjuez</t>
  </si>
  <si>
    <t>4600091013 de 2021</t>
  </si>
  <si>
    <t>Interventoría técnica, administrativa, financiera, legal y ambiental para la construcción de la estación de Policía de aranjuez en la comuna 4 del Municipio de Medellín.</t>
  </si>
  <si>
    <t>4600090517 de 2021</t>
  </si>
  <si>
    <t>Contrato interadministrativo de mandato sin representación para el sostenimiento, conservación y adecuación de la infraestructura ocupada por los organismos de Seguridad y Justicia.</t>
  </si>
  <si>
    <t>Fecha de terminación 30 de diciembre del 2022.</t>
  </si>
  <si>
    <t>4600095673 de 2022</t>
  </si>
  <si>
    <t>Mantenimiento y adecuación de sedes externas de la Secretaria de Seguridad y Convivencia y Sedes de los Organismo de Seguridad y Justicia con asiento en la Ciudad.</t>
  </si>
  <si>
    <t>4600095737 de 2022</t>
  </si>
  <si>
    <t>Interventoría integral para el mantenimiento y adecuación de las sedes externas de la Secretaría de Seguridad y Convivencia y sedes de los organismos de seguridad y justicia</t>
  </si>
  <si>
    <t>4600095454 de 2022</t>
  </si>
  <si>
    <t>Ejecutar las demoliciones requeridas por la Secretaria de Seguridad y Convivencia</t>
  </si>
  <si>
    <t>4600096093 de 2022</t>
  </si>
  <si>
    <t>Realizar adecuaciones físicas en el centro penitenciario Bellavista.</t>
  </si>
  <si>
    <t>Fecha de terminación 31 de diciembre del 2022.</t>
  </si>
  <si>
    <t>CAAF GOBERNABILIDAD</t>
  </si>
  <si>
    <t>CONTRALORIA DISTRITAL DE MEDELLIN</t>
  </si>
  <si>
    <t>REPORTE CONTRATOS DE OBRA SUJETOS DE CONTROL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</si>
</sst>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\C\O\P\ #,##0"/>
    <numFmt numFmtId="167" formatCode="dd/mm/yyyy;@"/>
    <numFmt numFmtId="168" formatCode="_-&quot;$&quot;\ * #,##0_-;\-&quot;$&quot;\ * #,##0_-;_-&quot;$&quot;\ * &quot;-&quot;??_-;_-@_-"/>
    <numFmt numFmtId="169" formatCode="#,##0_ ;\-#,##0\ "/>
    <numFmt numFmtId="170" formatCode="&quot;$&quot;\ #,##0"/>
    <numFmt numFmtId="171" formatCode="_-[$$-240A]\ * #,##0_-;\-[$$-240A]\ * #,##0_-;_-[$$-240A]\ * &quot;-&quot;??_-;_-@_-"/>
    <numFmt numFmtId="172" formatCode="\ dd\/mm\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Tahoma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4"/>
      <color indexed="8"/>
      <name val="Arial"/>
      <family val="2"/>
    </font>
    <font>
      <sz val="10"/>
      <color rgb="FF2F2F2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>
      <alignment vertical="top"/>
    </xf>
    <xf numFmtId="4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justify" vertical="top" wrapText="1" readingOrder="1"/>
    </xf>
    <xf numFmtId="167" fontId="4" fillId="2" borderId="1" xfId="0" applyNumberFormat="1" applyFont="1" applyFill="1" applyBorder="1" applyAlignment="1">
      <alignment horizontal="center" vertical="center"/>
    </xf>
    <xf numFmtId="168" fontId="4" fillId="2" borderId="1" xfId="6" applyNumberFormat="1" applyFont="1" applyFill="1" applyBorder="1" applyAlignment="1">
      <alignment horizontal="center" vertical="center"/>
    </xf>
    <xf numFmtId="169" fontId="4" fillId="2" borderId="1" xfId="6" applyNumberFormat="1" applyFont="1" applyFill="1" applyBorder="1" applyAlignment="1">
      <alignment horizontal="center" vertical="center"/>
    </xf>
    <xf numFmtId="168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8" fontId="7" fillId="0" borderId="1" xfId="6" applyNumberFormat="1" applyFont="1" applyFill="1" applyBorder="1" applyAlignment="1">
      <alignment horizontal="center" vertical="center" wrapText="1"/>
    </xf>
    <xf numFmtId="42" fontId="4" fillId="0" borderId="1" xfId="8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0" fontId="6" fillId="0" borderId="1" xfId="6" applyNumberFormat="1" applyFont="1" applyFill="1" applyBorder="1" applyAlignment="1">
      <alignment horizontal="center" vertical="center"/>
    </xf>
    <xf numFmtId="171" fontId="4" fillId="0" borderId="1" xfId="6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70" fontId="4" fillId="0" borderId="1" xfId="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1" fontId="4" fillId="0" borderId="1" xfId="7" applyFont="1" applyFill="1" applyBorder="1" applyAlignment="1">
      <alignment vertical="center"/>
    </xf>
    <xf numFmtId="14" fontId="6" fillId="0" borderId="1" xfId="9" applyNumberFormat="1" applyFont="1" applyFill="1" applyBorder="1" applyAlignment="1">
      <alignment vertical="center"/>
    </xf>
    <xf numFmtId="41" fontId="6" fillId="0" borderId="1" xfId="7" applyFont="1" applyFill="1" applyBorder="1" applyAlignment="1">
      <alignment vertical="center"/>
    </xf>
    <xf numFmtId="14" fontId="10" fillId="0" borderId="1" xfId="9" applyNumberFormat="1" applyFont="1" applyFill="1" applyBorder="1" applyAlignment="1">
      <alignment vertical="center"/>
    </xf>
    <xf numFmtId="41" fontId="4" fillId="0" borderId="1" xfId="7" applyFont="1" applyFill="1" applyBorder="1" applyAlignment="1">
      <alignment horizontal="left" vertical="center" wrapText="1"/>
    </xf>
    <xf numFmtId="41" fontId="4" fillId="0" borderId="1" xfId="7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8" fontId="4" fillId="0" borderId="1" xfId="6" applyNumberFormat="1" applyFont="1" applyFill="1" applyBorder="1" applyAlignment="1">
      <alignment horizontal="center" vertical="center"/>
    </xf>
    <xf numFmtId="169" fontId="4" fillId="0" borderId="1" xfId="6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8" fontId="4" fillId="0" borderId="2" xfId="6" applyNumberFormat="1" applyFont="1" applyFill="1" applyBorder="1" applyAlignment="1">
      <alignment horizontal="center" vertical="center"/>
    </xf>
    <xf numFmtId="169" fontId="4" fillId="0" borderId="2" xfId="6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wrapText="1"/>
    </xf>
    <xf numFmtId="170" fontId="4" fillId="0" borderId="1" xfId="6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170" fontId="4" fillId="0" borderId="2" xfId="6" applyNumberFormat="1" applyFont="1" applyFill="1" applyBorder="1" applyAlignment="1">
      <alignment horizontal="center" vertical="center" wrapText="1"/>
    </xf>
    <xf numFmtId="170" fontId="4" fillId="0" borderId="3" xfId="6" applyNumberFormat="1" applyFont="1" applyFill="1" applyBorder="1" applyAlignment="1">
      <alignment horizontal="center" vertical="center" wrapText="1"/>
    </xf>
    <xf numFmtId="170" fontId="4" fillId="0" borderId="4" xfId="6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2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2" fontId="4" fillId="0" borderId="2" xfId="0" applyNumberFormat="1" applyFont="1" applyFill="1" applyBorder="1" applyAlignment="1">
      <alignment horizontal="center" vertical="center"/>
    </xf>
    <xf numFmtId="172" fontId="4" fillId="0" borderId="4" xfId="0" applyNumberFormat="1" applyFont="1" applyFill="1" applyBorder="1" applyAlignment="1">
      <alignment horizontal="center" vertical="center"/>
    </xf>
    <xf numFmtId="170" fontId="4" fillId="0" borderId="2" xfId="6" applyNumberFormat="1" applyFont="1" applyFill="1" applyBorder="1" applyAlignment="1">
      <alignment horizontal="center" vertical="center"/>
    </xf>
    <xf numFmtId="170" fontId="4" fillId="0" borderId="4" xfId="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70" fontId="4" fillId="0" borderId="3" xfId="6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70" fontId="6" fillId="0" borderId="2" xfId="6" applyNumberFormat="1" applyFont="1" applyFill="1" applyBorder="1" applyAlignment="1">
      <alignment horizontal="center" vertical="center"/>
    </xf>
    <xf numFmtId="170" fontId="6" fillId="0" borderId="4" xfId="6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72" fontId="3" fillId="0" borderId="2" xfId="1" applyNumberFormat="1" applyFont="1" applyFill="1" applyBorder="1" applyAlignment="1">
      <alignment horizontal="center" vertical="center" wrapText="1"/>
    </xf>
    <xf numFmtId="172" fontId="3" fillId="0" borderId="3" xfId="1" applyNumberFormat="1" applyFont="1" applyFill="1" applyBorder="1" applyAlignment="1">
      <alignment horizontal="center" vertical="center" wrapText="1"/>
    </xf>
    <xf numFmtId="170" fontId="3" fillId="0" borderId="2" xfId="6" applyNumberFormat="1" applyFont="1" applyFill="1" applyBorder="1" applyAlignment="1">
      <alignment horizontal="center" vertical="center" wrapText="1"/>
    </xf>
    <xf numFmtId="170" fontId="3" fillId="0" borderId="3" xfId="6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0" borderId="1" xfId="3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justify" vertical="top" wrapText="1" readingOrder="1"/>
    </xf>
    <xf numFmtId="0" fontId="4" fillId="0" borderId="1" xfId="0" applyFont="1" applyBorder="1"/>
    <xf numFmtId="0" fontId="4" fillId="0" borderId="1" xfId="0" applyNumberFormat="1" applyFont="1" applyFill="1" applyBorder="1" applyAlignment="1">
      <alignment horizontal="justify" vertical="top" wrapText="1" readingOrder="1"/>
    </xf>
    <xf numFmtId="0" fontId="4" fillId="0" borderId="1" xfId="0" applyFont="1" applyFill="1" applyBorder="1"/>
    <xf numFmtId="0" fontId="4" fillId="0" borderId="2" xfId="0" applyNumberFormat="1" applyFont="1" applyFill="1" applyBorder="1" applyAlignment="1">
      <alignment horizontal="justify" vertical="top" wrapText="1" readingOrder="1"/>
    </xf>
    <xf numFmtId="0" fontId="4" fillId="0" borderId="2" xfId="0" applyFont="1" applyFill="1" applyBorder="1"/>
  </cellXfs>
  <cellStyles count="10">
    <cellStyle name="Buena" xfId="9" builtinId="26"/>
    <cellStyle name="Millares [0]" xfId="7" builtinId="6"/>
    <cellStyle name="Millares 2" xfId="5"/>
    <cellStyle name="Millares 470" xfId="4"/>
    <cellStyle name="Moneda" xfId="6" builtinId="4"/>
    <cellStyle name="Moneda [0]" xfId="8" builtinId="7"/>
    <cellStyle name="Moneda [0] 2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zoomScale="90" zoomScaleNormal="90" workbookViewId="0">
      <selection activeCell="E8" sqref="E8"/>
    </sheetView>
  </sheetViews>
  <sheetFormatPr baseColWidth="10" defaultRowHeight="15" x14ac:dyDescent="0.25"/>
  <cols>
    <col min="1" max="1" width="6" customWidth="1"/>
    <col min="2" max="2" width="19" customWidth="1"/>
    <col min="3" max="3" width="37" bestFit="1" customWidth="1"/>
    <col min="4" max="4" width="19.42578125" customWidth="1"/>
    <col min="5" max="5" width="32.5703125" customWidth="1"/>
    <col min="6" max="6" width="17.28515625" customWidth="1"/>
    <col min="7" max="7" width="11.85546875" bestFit="1" customWidth="1"/>
    <col min="8" max="8" width="22.140625" customWidth="1"/>
    <col min="9" max="9" width="24.7109375" customWidth="1"/>
    <col min="10" max="10" width="13.85546875" customWidth="1"/>
    <col min="11" max="11" width="20.7109375" customWidth="1"/>
    <col min="12" max="12" width="13.85546875" customWidth="1"/>
    <col min="13" max="13" width="19" customWidth="1"/>
    <col min="14" max="14" width="20.7109375" customWidth="1"/>
  </cols>
  <sheetData>
    <row r="1" spans="1:14" ht="15.75" thickBot="1" x14ac:dyDescent="0.3"/>
    <row r="2" spans="1:14" ht="29.25" customHeight="1" thickBot="1" x14ac:dyDescent="0.3">
      <c r="A2" s="147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</row>
    <row r="3" spans="1:14" ht="39" customHeight="1" thickBot="1" x14ac:dyDescent="0.3">
      <c r="A3" s="147" t="s">
        <v>220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</row>
    <row r="4" spans="1:14" s="2" customFormat="1" ht="25.5" x14ac:dyDescent="0.25">
      <c r="A4" s="83" t="s">
        <v>45</v>
      </c>
      <c r="B4" s="83" t="s">
        <v>9</v>
      </c>
      <c r="C4" s="83" t="s">
        <v>0</v>
      </c>
      <c r="D4" s="83" t="s">
        <v>4</v>
      </c>
      <c r="E4" s="83" t="s">
        <v>5</v>
      </c>
      <c r="F4" s="83" t="s">
        <v>1</v>
      </c>
      <c r="G4" s="83" t="s">
        <v>6</v>
      </c>
      <c r="H4" s="83" t="s">
        <v>7</v>
      </c>
      <c r="I4" s="83" t="s">
        <v>11</v>
      </c>
      <c r="J4" s="83" t="s">
        <v>2</v>
      </c>
      <c r="K4" s="83" t="s">
        <v>8</v>
      </c>
      <c r="L4" s="83" t="s">
        <v>3</v>
      </c>
      <c r="M4" s="83" t="s">
        <v>12</v>
      </c>
      <c r="N4" s="83" t="s">
        <v>10</v>
      </c>
    </row>
    <row r="5" spans="1:14" s="2" customFormat="1" ht="76.5" x14ac:dyDescent="0.25">
      <c r="A5" s="3">
        <v>1</v>
      </c>
      <c r="B5" s="4" t="s">
        <v>13</v>
      </c>
      <c r="C5" s="8" t="s">
        <v>14</v>
      </c>
      <c r="D5" s="19" t="s">
        <v>15</v>
      </c>
      <c r="E5" s="13" t="s">
        <v>24</v>
      </c>
      <c r="F5" s="14">
        <v>44972</v>
      </c>
      <c r="G5" s="14">
        <v>44986</v>
      </c>
      <c r="H5" s="150">
        <v>183303932</v>
      </c>
      <c r="I5" s="7">
        <v>90</v>
      </c>
      <c r="J5" s="9"/>
      <c r="K5" s="12"/>
      <c r="L5" s="12"/>
      <c r="M5" s="11"/>
      <c r="N5" s="10" t="s">
        <v>33</v>
      </c>
    </row>
    <row r="6" spans="1:14" s="2" customFormat="1" ht="63.75" x14ac:dyDescent="0.25">
      <c r="A6" s="3">
        <v>2</v>
      </c>
      <c r="B6" s="4" t="s">
        <v>13</v>
      </c>
      <c r="C6" s="8" t="s">
        <v>14</v>
      </c>
      <c r="D6" s="19" t="s">
        <v>16</v>
      </c>
      <c r="E6" s="13" t="s">
        <v>25</v>
      </c>
      <c r="F6" s="14">
        <v>44972</v>
      </c>
      <c r="G6" s="14">
        <v>44986</v>
      </c>
      <c r="H6" s="150">
        <v>105372618</v>
      </c>
      <c r="I6" s="7">
        <v>90</v>
      </c>
      <c r="J6" s="4"/>
      <c r="K6" s="4"/>
      <c r="L6" s="4"/>
      <c r="M6" s="4"/>
      <c r="N6" s="10" t="s">
        <v>33</v>
      </c>
    </row>
    <row r="7" spans="1:14" s="2" customFormat="1" ht="76.5" x14ac:dyDescent="0.25">
      <c r="A7" s="3">
        <v>3</v>
      </c>
      <c r="B7" s="4" t="s">
        <v>13</v>
      </c>
      <c r="C7" s="8" t="s">
        <v>14</v>
      </c>
      <c r="D7" s="19" t="s">
        <v>17</v>
      </c>
      <c r="E7" s="13" t="s">
        <v>26</v>
      </c>
      <c r="F7" s="14">
        <v>44972</v>
      </c>
      <c r="G7" s="14">
        <v>44986</v>
      </c>
      <c r="H7" s="150">
        <v>131514723.59999999</v>
      </c>
      <c r="I7" s="7">
        <v>90</v>
      </c>
      <c r="J7" s="4"/>
      <c r="K7" s="4"/>
      <c r="L7" s="4"/>
      <c r="M7" s="4"/>
      <c r="N7" s="10" t="s">
        <v>33</v>
      </c>
    </row>
    <row r="8" spans="1:14" s="2" customFormat="1" ht="76.5" x14ac:dyDescent="0.25">
      <c r="A8" s="3">
        <v>4</v>
      </c>
      <c r="B8" s="4" t="s">
        <v>13</v>
      </c>
      <c r="C8" s="8" t="s">
        <v>14</v>
      </c>
      <c r="D8" s="19" t="s">
        <v>18</v>
      </c>
      <c r="E8" s="13" t="s">
        <v>27</v>
      </c>
      <c r="F8" s="14">
        <v>44972</v>
      </c>
      <c r="G8" s="14">
        <v>44986</v>
      </c>
      <c r="H8" s="150">
        <v>66844603</v>
      </c>
      <c r="I8" s="7">
        <v>90</v>
      </c>
      <c r="J8" s="6"/>
      <c r="K8" s="5"/>
      <c r="L8" s="6"/>
      <c r="M8" s="4"/>
      <c r="N8" s="10" t="s">
        <v>33</v>
      </c>
    </row>
    <row r="9" spans="1:14" s="2" customFormat="1" ht="76.5" x14ac:dyDescent="0.25">
      <c r="A9" s="3">
        <v>5</v>
      </c>
      <c r="B9" s="4" t="s">
        <v>13</v>
      </c>
      <c r="C9" s="8" t="s">
        <v>14</v>
      </c>
      <c r="D9" s="19" t="s">
        <v>19</v>
      </c>
      <c r="E9" s="13" t="s">
        <v>28</v>
      </c>
      <c r="F9" s="14">
        <v>44972</v>
      </c>
      <c r="G9" s="14">
        <v>44986</v>
      </c>
      <c r="H9" s="150">
        <v>68915145</v>
      </c>
      <c r="I9" s="7">
        <v>90</v>
      </c>
      <c r="J9" s="4"/>
      <c r="K9" s="4"/>
      <c r="L9" s="4"/>
      <c r="M9" s="4"/>
      <c r="N9" s="10" t="s">
        <v>33</v>
      </c>
    </row>
    <row r="10" spans="1:14" s="2" customFormat="1" ht="76.5" x14ac:dyDescent="0.25">
      <c r="A10" s="3">
        <v>6</v>
      </c>
      <c r="B10" s="4" t="s">
        <v>13</v>
      </c>
      <c r="C10" s="8" t="s">
        <v>14</v>
      </c>
      <c r="D10" s="19" t="s">
        <v>20</v>
      </c>
      <c r="E10" s="13" t="s">
        <v>29</v>
      </c>
      <c r="F10" s="14">
        <v>44972</v>
      </c>
      <c r="G10" s="14">
        <v>44986</v>
      </c>
      <c r="H10" s="150">
        <v>150211025</v>
      </c>
      <c r="I10" s="7">
        <v>90</v>
      </c>
      <c r="J10" s="4"/>
      <c r="K10" s="4"/>
      <c r="L10" s="4"/>
      <c r="M10" s="4"/>
      <c r="N10" s="10" t="s">
        <v>33</v>
      </c>
    </row>
    <row r="11" spans="1:14" s="2" customFormat="1" ht="63.75" x14ac:dyDescent="0.25">
      <c r="A11" s="3">
        <v>7</v>
      </c>
      <c r="B11" s="4" t="s">
        <v>13</v>
      </c>
      <c r="C11" s="8" t="s">
        <v>14</v>
      </c>
      <c r="D11" s="19" t="s">
        <v>21</v>
      </c>
      <c r="E11" s="13" t="s">
        <v>30</v>
      </c>
      <c r="F11" s="14">
        <v>44928</v>
      </c>
      <c r="G11" s="14">
        <v>44958</v>
      </c>
      <c r="H11" s="150">
        <v>1182671582</v>
      </c>
      <c r="I11" s="7">
        <v>365</v>
      </c>
      <c r="J11" s="4"/>
      <c r="K11" s="4"/>
      <c r="L11" s="4"/>
      <c r="M11" s="4"/>
      <c r="N11" s="10" t="s">
        <v>33</v>
      </c>
    </row>
    <row r="12" spans="1:14" s="2" customFormat="1" ht="38.25" x14ac:dyDescent="0.25">
      <c r="A12" s="3">
        <v>8</v>
      </c>
      <c r="B12" s="4" t="s">
        <v>13</v>
      </c>
      <c r="C12" s="8" t="s">
        <v>14</v>
      </c>
      <c r="D12" s="19" t="s">
        <v>22</v>
      </c>
      <c r="E12" s="13" t="s">
        <v>31</v>
      </c>
      <c r="F12" s="14">
        <v>44930</v>
      </c>
      <c r="G12" s="14">
        <v>44949</v>
      </c>
      <c r="H12" s="150">
        <v>4000000002</v>
      </c>
      <c r="I12" s="7">
        <v>390</v>
      </c>
      <c r="J12" s="4"/>
      <c r="K12" s="4"/>
      <c r="L12" s="4"/>
      <c r="M12" s="4"/>
      <c r="N12" s="10" t="s">
        <v>33</v>
      </c>
    </row>
    <row r="13" spans="1:14" s="2" customFormat="1" ht="38.25" x14ac:dyDescent="0.25">
      <c r="A13" s="3">
        <v>9</v>
      </c>
      <c r="B13" s="16" t="s">
        <v>13</v>
      </c>
      <c r="C13" s="17" t="s">
        <v>14</v>
      </c>
      <c r="D13" s="20" t="s">
        <v>23</v>
      </c>
      <c r="E13" s="18" t="s">
        <v>32</v>
      </c>
      <c r="F13" s="14">
        <v>44966</v>
      </c>
      <c r="G13" s="14">
        <v>44984</v>
      </c>
      <c r="H13" s="150">
        <v>1146191828.4300001</v>
      </c>
      <c r="I13" s="7">
        <v>210</v>
      </c>
      <c r="J13" s="14">
        <v>45100</v>
      </c>
      <c r="K13" s="150">
        <v>522442440</v>
      </c>
      <c r="L13" s="4"/>
      <c r="M13" s="4"/>
      <c r="N13" s="10" t="s">
        <v>33</v>
      </c>
    </row>
    <row r="14" spans="1:14" s="2" customFormat="1" ht="51" x14ac:dyDescent="0.25">
      <c r="A14" s="3">
        <v>10</v>
      </c>
      <c r="B14" s="4" t="s">
        <v>13</v>
      </c>
      <c r="C14" s="8" t="s">
        <v>14</v>
      </c>
      <c r="D14" s="19" t="s">
        <v>34</v>
      </c>
      <c r="E14" s="13" t="s">
        <v>39</v>
      </c>
      <c r="F14" s="14">
        <v>44993</v>
      </c>
      <c r="G14" s="14">
        <v>45027</v>
      </c>
      <c r="H14" s="150">
        <v>3330713027</v>
      </c>
      <c r="I14" s="4">
        <v>210</v>
      </c>
      <c r="J14" s="4"/>
      <c r="K14" s="4"/>
      <c r="L14" s="4"/>
      <c r="M14" s="4"/>
      <c r="N14" s="10" t="s">
        <v>33</v>
      </c>
    </row>
    <row r="15" spans="1:14" s="2" customFormat="1" ht="51" x14ac:dyDescent="0.25">
      <c r="A15" s="3">
        <v>11</v>
      </c>
      <c r="B15" s="4" t="s">
        <v>13</v>
      </c>
      <c r="C15" s="8" t="s">
        <v>14</v>
      </c>
      <c r="D15" s="19" t="s">
        <v>35</v>
      </c>
      <c r="E15" s="4" t="s">
        <v>40</v>
      </c>
      <c r="F15" s="14">
        <v>44998</v>
      </c>
      <c r="G15" s="14">
        <v>45033</v>
      </c>
      <c r="H15" s="150">
        <v>301056472.05000001</v>
      </c>
      <c r="I15" s="4">
        <v>120</v>
      </c>
      <c r="J15" s="4"/>
      <c r="K15" s="4"/>
      <c r="L15" s="4"/>
      <c r="M15" s="4"/>
      <c r="N15" s="10" t="s">
        <v>33</v>
      </c>
    </row>
    <row r="16" spans="1:14" s="2" customFormat="1" ht="51" x14ac:dyDescent="0.25">
      <c r="A16" s="3">
        <v>12</v>
      </c>
      <c r="B16" s="4" t="s">
        <v>13</v>
      </c>
      <c r="C16" s="8" t="s">
        <v>14</v>
      </c>
      <c r="D16" s="19" t="s">
        <v>36</v>
      </c>
      <c r="E16" s="4" t="s">
        <v>41</v>
      </c>
      <c r="F16" s="14">
        <v>44998</v>
      </c>
      <c r="G16" s="14">
        <v>45033</v>
      </c>
      <c r="H16" s="150">
        <v>632807318.25999999</v>
      </c>
      <c r="I16" s="4">
        <v>120</v>
      </c>
      <c r="J16" s="4"/>
      <c r="K16" s="4"/>
      <c r="L16" s="4"/>
      <c r="M16" s="4"/>
      <c r="N16" s="10" t="s">
        <v>33</v>
      </c>
    </row>
    <row r="17" spans="1:14" s="2" customFormat="1" ht="50.25" customHeight="1" x14ac:dyDescent="0.25">
      <c r="A17" s="3">
        <v>13</v>
      </c>
      <c r="B17" s="4" t="s">
        <v>13</v>
      </c>
      <c r="C17" s="8" t="s">
        <v>14</v>
      </c>
      <c r="D17" s="19" t="s">
        <v>37</v>
      </c>
      <c r="E17" s="4" t="s">
        <v>42</v>
      </c>
      <c r="F17" s="14">
        <v>44998</v>
      </c>
      <c r="G17" s="14">
        <v>45033</v>
      </c>
      <c r="H17" s="150">
        <v>643169304.97000003</v>
      </c>
      <c r="I17" s="4">
        <v>120</v>
      </c>
      <c r="J17" s="4"/>
      <c r="K17" s="4"/>
      <c r="L17" s="4"/>
      <c r="M17" s="4"/>
      <c r="N17" s="10" t="s">
        <v>33</v>
      </c>
    </row>
    <row r="18" spans="1:14" s="2" customFormat="1" ht="38.25" x14ac:dyDescent="0.25">
      <c r="A18" s="3">
        <v>14</v>
      </c>
      <c r="B18" s="4" t="s">
        <v>13</v>
      </c>
      <c r="C18" s="8" t="s">
        <v>14</v>
      </c>
      <c r="D18" s="19" t="s">
        <v>38</v>
      </c>
      <c r="E18" s="4" t="s">
        <v>43</v>
      </c>
      <c r="F18" s="14">
        <v>45009</v>
      </c>
      <c r="G18" s="14">
        <v>45026</v>
      </c>
      <c r="H18" s="150">
        <v>915113988</v>
      </c>
      <c r="I18" s="4">
        <v>150</v>
      </c>
      <c r="J18" s="4"/>
      <c r="K18" s="4"/>
      <c r="L18" s="4"/>
      <c r="M18" s="4"/>
      <c r="N18" s="10" t="s">
        <v>33</v>
      </c>
    </row>
    <row r="19" spans="1:14" ht="89.25" x14ac:dyDescent="0.25">
      <c r="A19" s="22">
        <v>1</v>
      </c>
      <c r="B19" s="4" t="s">
        <v>13</v>
      </c>
      <c r="C19" s="8" t="s">
        <v>14</v>
      </c>
      <c r="D19" s="21" t="s">
        <v>46</v>
      </c>
      <c r="E19" s="151" t="s">
        <v>56</v>
      </c>
      <c r="F19" s="24">
        <v>44326</v>
      </c>
      <c r="G19" s="24">
        <v>44347</v>
      </c>
      <c r="H19" s="25">
        <f>4435356989+3456920274</f>
        <v>7892277263</v>
      </c>
      <c r="I19" s="26">
        <f>300+415</f>
        <v>715</v>
      </c>
      <c r="J19" s="24">
        <v>44941</v>
      </c>
      <c r="K19" s="25">
        <v>1285048149</v>
      </c>
      <c r="L19" s="24">
        <v>44941</v>
      </c>
      <c r="M19" s="26">
        <v>120</v>
      </c>
      <c r="N19" s="10" t="s">
        <v>33</v>
      </c>
    </row>
    <row r="20" spans="1:14" ht="51" x14ac:dyDescent="0.25">
      <c r="A20" s="22">
        <v>2</v>
      </c>
      <c r="B20" s="4" t="s">
        <v>13</v>
      </c>
      <c r="C20" s="8" t="s">
        <v>14</v>
      </c>
      <c r="D20" s="22" t="s">
        <v>47</v>
      </c>
      <c r="E20" s="151" t="s">
        <v>57</v>
      </c>
      <c r="F20" s="24">
        <v>44484</v>
      </c>
      <c r="G20" s="24">
        <v>44531</v>
      </c>
      <c r="H20" s="25">
        <f>20709746716+1283206476</f>
        <v>21992953192</v>
      </c>
      <c r="I20" s="26">
        <f>300+155</f>
        <v>455</v>
      </c>
      <c r="J20" s="24">
        <v>44965</v>
      </c>
      <c r="K20" s="25">
        <v>1283206476</v>
      </c>
      <c r="L20" s="24">
        <v>44965</v>
      </c>
      <c r="M20" s="26">
        <v>28</v>
      </c>
      <c r="N20" s="10" t="s">
        <v>33</v>
      </c>
    </row>
    <row r="21" spans="1:14" ht="102" x14ac:dyDescent="0.25">
      <c r="A21" s="22">
        <v>3</v>
      </c>
      <c r="B21" s="4" t="s">
        <v>13</v>
      </c>
      <c r="C21" s="8" t="s">
        <v>14</v>
      </c>
      <c r="D21" s="22" t="s">
        <v>48</v>
      </c>
      <c r="E21" s="151" t="s">
        <v>58</v>
      </c>
      <c r="F21" s="24">
        <v>44552</v>
      </c>
      <c r="G21" s="24">
        <v>44560</v>
      </c>
      <c r="H21" s="25">
        <f>4350000000+1060803000</f>
        <v>5410803000</v>
      </c>
      <c r="I21" s="26">
        <v>720</v>
      </c>
      <c r="J21" s="24">
        <v>44986</v>
      </c>
      <c r="K21" s="25">
        <v>900000000</v>
      </c>
      <c r="L21" s="152"/>
      <c r="M21" s="26"/>
      <c r="N21" s="10" t="s">
        <v>33</v>
      </c>
    </row>
    <row r="22" spans="1:14" ht="51" x14ac:dyDescent="0.25">
      <c r="A22" s="22">
        <v>4</v>
      </c>
      <c r="B22" s="4" t="s">
        <v>13</v>
      </c>
      <c r="C22" s="8" t="s">
        <v>14</v>
      </c>
      <c r="D22" s="22" t="s">
        <v>49</v>
      </c>
      <c r="E22" s="151" t="s">
        <v>59</v>
      </c>
      <c r="F22" s="24">
        <v>44621</v>
      </c>
      <c r="G22" s="24">
        <v>44663</v>
      </c>
      <c r="H22" s="25">
        <f>32140161336+1019312261</f>
        <v>33159473597</v>
      </c>
      <c r="I22" s="26">
        <v>455</v>
      </c>
      <c r="J22" s="24">
        <v>44973</v>
      </c>
      <c r="K22" s="25">
        <v>1019312261</v>
      </c>
      <c r="L22" s="152"/>
      <c r="M22" s="26"/>
      <c r="N22" s="10" t="s">
        <v>33</v>
      </c>
    </row>
    <row r="23" spans="1:14" ht="38.25" x14ac:dyDescent="0.25">
      <c r="A23" s="22">
        <v>5</v>
      </c>
      <c r="B23" s="4" t="s">
        <v>13</v>
      </c>
      <c r="C23" s="8" t="s">
        <v>14</v>
      </c>
      <c r="D23" s="22" t="s">
        <v>50</v>
      </c>
      <c r="E23" s="151" t="s">
        <v>60</v>
      </c>
      <c r="F23" s="24">
        <v>44656</v>
      </c>
      <c r="G23" s="24">
        <v>44683</v>
      </c>
      <c r="H23" s="25">
        <v>8185038862</v>
      </c>
      <c r="I23" s="26">
        <f>210+85</f>
        <v>295</v>
      </c>
      <c r="J23" s="152"/>
      <c r="K23" s="152"/>
      <c r="L23" s="24">
        <v>44999</v>
      </c>
      <c r="M23" s="26">
        <v>24</v>
      </c>
      <c r="N23" s="10" t="s">
        <v>33</v>
      </c>
    </row>
    <row r="24" spans="1:14" ht="102" x14ac:dyDescent="0.25">
      <c r="A24" s="22">
        <v>6</v>
      </c>
      <c r="B24" s="4" t="s">
        <v>13</v>
      </c>
      <c r="C24" s="8" t="s">
        <v>14</v>
      </c>
      <c r="D24" s="22" t="s">
        <v>51</v>
      </c>
      <c r="E24" s="151" t="s">
        <v>61</v>
      </c>
      <c r="F24" s="24">
        <v>44720</v>
      </c>
      <c r="G24" s="24">
        <v>44744</v>
      </c>
      <c r="H24" s="25">
        <f>6000000000+681441803.04</f>
        <v>6681441803.04</v>
      </c>
      <c r="I24" s="26">
        <f>150+74</f>
        <v>224</v>
      </c>
      <c r="J24" s="24">
        <v>44971</v>
      </c>
      <c r="K24" s="25">
        <v>681441803.03999996</v>
      </c>
      <c r="L24" s="24">
        <v>44971</v>
      </c>
      <c r="M24" s="26">
        <v>28</v>
      </c>
      <c r="N24" s="10" t="s">
        <v>33</v>
      </c>
    </row>
    <row r="25" spans="1:14" ht="51" x14ac:dyDescent="0.25">
      <c r="A25" s="22">
        <v>7</v>
      </c>
      <c r="B25" s="4" t="s">
        <v>13</v>
      </c>
      <c r="C25" s="8" t="s">
        <v>14</v>
      </c>
      <c r="D25" s="22" t="s">
        <v>52</v>
      </c>
      <c r="E25" s="151" t="s">
        <v>62</v>
      </c>
      <c r="F25" s="24">
        <v>44736</v>
      </c>
      <c r="G25" s="24">
        <v>44743</v>
      </c>
      <c r="H25" s="25">
        <f>5221660945+1192043802</f>
        <v>6413704747</v>
      </c>
      <c r="I25" s="26">
        <v>92</v>
      </c>
      <c r="J25" s="24">
        <v>44972</v>
      </c>
      <c r="K25" s="25">
        <v>1192043802</v>
      </c>
      <c r="L25" s="152"/>
      <c r="M25" s="26"/>
      <c r="N25" s="10" t="s">
        <v>33</v>
      </c>
    </row>
    <row r="26" spans="1:14" ht="38.25" x14ac:dyDescent="0.25">
      <c r="A26" s="22">
        <v>8</v>
      </c>
      <c r="B26" s="4" t="s">
        <v>13</v>
      </c>
      <c r="C26" s="8" t="s">
        <v>14</v>
      </c>
      <c r="D26" s="22" t="s">
        <v>53</v>
      </c>
      <c r="E26" s="151" t="s">
        <v>63</v>
      </c>
      <c r="F26" s="24">
        <v>44757</v>
      </c>
      <c r="G26" s="24">
        <v>44785</v>
      </c>
      <c r="H26" s="25">
        <f>1198807675+370055229</f>
        <v>1568862904</v>
      </c>
      <c r="I26" s="26">
        <f>195+41</f>
        <v>236</v>
      </c>
      <c r="J26" s="24">
        <v>44985</v>
      </c>
      <c r="K26" s="25">
        <v>370055229</v>
      </c>
      <c r="L26" s="24">
        <v>44985</v>
      </c>
      <c r="M26" s="26">
        <v>41</v>
      </c>
      <c r="N26" s="10" t="s">
        <v>33</v>
      </c>
    </row>
    <row r="27" spans="1:14" ht="63.75" x14ac:dyDescent="0.25">
      <c r="A27" s="48">
        <v>9</v>
      </c>
      <c r="B27" s="7" t="s">
        <v>13</v>
      </c>
      <c r="C27" s="8" t="s">
        <v>14</v>
      </c>
      <c r="D27" s="48" t="s">
        <v>54</v>
      </c>
      <c r="E27" s="153" t="s">
        <v>64</v>
      </c>
      <c r="F27" s="49">
        <v>44812</v>
      </c>
      <c r="G27" s="49">
        <v>44816</v>
      </c>
      <c r="H27" s="50">
        <f>4600000000+2092659627</f>
        <v>6692659627</v>
      </c>
      <c r="I27" s="51">
        <v>110</v>
      </c>
      <c r="J27" s="49">
        <v>45008</v>
      </c>
      <c r="K27" s="50">
        <v>2092659627</v>
      </c>
      <c r="L27" s="154"/>
      <c r="M27" s="51"/>
      <c r="N27" s="10" t="s">
        <v>33</v>
      </c>
    </row>
    <row r="28" spans="1:14" ht="38.25" x14ac:dyDescent="0.25">
      <c r="A28" s="59">
        <v>10</v>
      </c>
      <c r="B28" s="57" t="s">
        <v>13</v>
      </c>
      <c r="C28" s="33" t="s">
        <v>14</v>
      </c>
      <c r="D28" s="59" t="s">
        <v>55</v>
      </c>
      <c r="E28" s="155" t="s">
        <v>65</v>
      </c>
      <c r="F28" s="52">
        <v>44847</v>
      </c>
      <c r="G28" s="52">
        <v>44882</v>
      </c>
      <c r="H28" s="53">
        <v>284934146</v>
      </c>
      <c r="I28" s="54">
        <f>90+15</f>
        <v>105</v>
      </c>
      <c r="J28" s="156"/>
      <c r="K28" s="156"/>
      <c r="L28" s="52">
        <v>44971</v>
      </c>
      <c r="M28" s="54">
        <v>15</v>
      </c>
      <c r="N28" s="34" t="s">
        <v>33</v>
      </c>
    </row>
    <row r="29" spans="1:14" s="1" customFormat="1" ht="76.5" x14ac:dyDescent="0.25">
      <c r="A29" s="48">
        <v>11</v>
      </c>
      <c r="B29" s="40" t="s">
        <v>66</v>
      </c>
      <c r="C29" s="40" t="s">
        <v>67</v>
      </c>
      <c r="D29" s="7" t="s">
        <v>68</v>
      </c>
      <c r="E29" s="29" t="s">
        <v>69</v>
      </c>
      <c r="F29" s="30">
        <v>44981</v>
      </c>
      <c r="G29" s="30">
        <v>44981</v>
      </c>
      <c r="H29" s="31">
        <v>1773060998</v>
      </c>
      <c r="I29" s="7" t="s">
        <v>70</v>
      </c>
      <c r="J29" s="30"/>
      <c r="K29" s="32"/>
      <c r="L29" s="55"/>
      <c r="M29" s="56"/>
      <c r="N29" s="7"/>
    </row>
    <row r="30" spans="1:14" x14ac:dyDescent="0.25">
      <c r="A30" s="59">
        <v>12</v>
      </c>
      <c r="B30" s="90" t="s">
        <v>71</v>
      </c>
      <c r="C30" s="97" t="s">
        <v>72</v>
      </c>
      <c r="D30" s="109" t="s">
        <v>99</v>
      </c>
      <c r="E30" s="141" t="s">
        <v>100</v>
      </c>
      <c r="F30" s="143">
        <v>44491</v>
      </c>
      <c r="G30" s="143">
        <v>44578</v>
      </c>
      <c r="H30" s="145">
        <v>8935161548</v>
      </c>
      <c r="I30" s="109" t="s">
        <v>101</v>
      </c>
      <c r="J30" s="30">
        <v>44659</v>
      </c>
      <c r="K30" s="37">
        <v>13530398743</v>
      </c>
      <c r="L30" s="58">
        <v>44659</v>
      </c>
      <c r="M30" s="48" t="s">
        <v>102</v>
      </c>
      <c r="N30" s="106" t="s">
        <v>79</v>
      </c>
    </row>
    <row r="31" spans="1:14" x14ac:dyDescent="0.25">
      <c r="A31" s="48">
        <v>13</v>
      </c>
      <c r="B31" s="91"/>
      <c r="C31" s="98"/>
      <c r="D31" s="110"/>
      <c r="E31" s="142"/>
      <c r="F31" s="144"/>
      <c r="G31" s="144"/>
      <c r="H31" s="146"/>
      <c r="I31" s="110"/>
      <c r="J31" s="30">
        <v>44718</v>
      </c>
      <c r="K31" s="37">
        <v>16435815380</v>
      </c>
      <c r="L31" s="58">
        <v>44718</v>
      </c>
      <c r="M31" s="48" t="s">
        <v>103</v>
      </c>
      <c r="N31" s="108"/>
    </row>
    <row r="32" spans="1:14" x14ac:dyDescent="0.25">
      <c r="A32" s="59">
        <v>14</v>
      </c>
      <c r="B32" s="92"/>
      <c r="C32" s="98"/>
      <c r="D32" s="110"/>
      <c r="E32" s="142"/>
      <c r="F32" s="144"/>
      <c r="G32" s="144"/>
      <c r="H32" s="146"/>
      <c r="I32" s="110"/>
      <c r="J32" s="30">
        <v>44971</v>
      </c>
      <c r="K32" s="37">
        <v>28490899</v>
      </c>
      <c r="L32" s="30">
        <v>44816</v>
      </c>
      <c r="M32" s="48" t="s">
        <v>104</v>
      </c>
      <c r="N32" s="107"/>
    </row>
    <row r="33" spans="1:14" x14ac:dyDescent="0.25">
      <c r="A33" s="48">
        <v>15</v>
      </c>
      <c r="B33" s="90" t="s">
        <v>71</v>
      </c>
      <c r="C33" s="90" t="s">
        <v>72</v>
      </c>
      <c r="D33" s="133" t="s">
        <v>109</v>
      </c>
      <c r="E33" s="135" t="s">
        <v>110</v>
      </c>
      <c r="F33" s="137">
        <v>44587</v>
      </c>
      <c r="G33" s="137">
        <v>44629</v>
      </c>
      <c r="H33" s="115">
        <v>3937082423</v>
      </c>
      <c r="I33" s="90" t="s">
        <v>111</v>
      </c>
      <c r="J33" s="58" t="s">
        <v>73</v>
      </c>
      <c r="K33" s="37" t="s">
        <v>73</v>
      </c>
      <c r="L33" s="60">
        <v>44855</v>
      </c>
      <c r="M33" s="61" t="s">
        <v>107</v>
      </c>
      <c r="N33" s="106" t="s">
        <v>74</v>
      </c>
    </row>
    <row r="34" spans="1:14" x14ac:dyDescent="0.25">
      <c r="A34" s="59">
        <v>16</v>
      </c>
      <c r="B34" s="92"/>
      <c r="C34" s="91"/>
      <c r="D34" s="139"/>
      <c r="E34" s="140"/>
      <c r="F34" s="138"/>
      <c r="G34" s="138"/>
      <c r="H34" s="116"/>
      <c r="I34" s="92"/>
      <c r="J34" s="60" t="s">
        <v>73</v>
      </c>
      <c r="K34" s="37" t="s">
        <v>73</v>
      </c>
      <c r="L34" s="30">
        <v>44887</v>
      </c>
      <c r="M34" s="61" t="s">
        <v>97</v>
      </c>
      <c r="N34" s="108"/>
    </row>
    <row r="35" spans="1:14" ht="51" x14ac:dyDescent="0.25">
      <c r="A35" s="48">
        <v>17</v>
      </c>
      <c r="B35" s="62" t="s">
        <v>71</v>
      </c>
      <c r="C35" s="40" t="s">
        <v>72</v>
      </c>
      <c r="D35" s="38" t="s">
        <v>112</v>
      </c>
      <c r="E35" s="63" t="s">
        <v>113</v>
      </c>
      <c r="F35" s="35">
        <v>44594</v>
      </c>
      <c r="G35" s="35">
        <v>44637</v>
      </c>
      <c r="H35" s="39">
        <v>1980047061</v>
      </c>
      <c r="I35" s="40" t="s">
        <v>78</v>
      </c>
      <c r="J35" s="58">
        <v>44609</v>
      </c>
      <c r="K35" s="37">
        <v>166869536</v>
      </c>
      <c r="L35" s="30">
        <v>44974</v>
      </c>
      <c r="M35" s="48" t="s">
        <v>75</v>
      </c>
      <c r="N35" s="48" t="s">
        <v>74</v>
      </c>
    </row>
    <row r="36" spans="1:14" ht="51" x14ac:dyDescent="0.25">
      <c r="A36" s="59">
        <v>18</v>
      </c>
      <c r="B36" s="62" t="s">
        <v>71</v>
      </c>
      <c r="C36" s="40" t="s">
        <v>72</v>
      </c>
      <c r="D36" s="38" t="s">
        <v>114</v>
      </c>
      <c r="E36" s="64" t="s">
        <v>115</v>
      </c>
      <c r="F36" s="35">
        <v>44594</v>
      </c>
      <c r="G36" s="35">
        <v>44637</v>
      </c>
      <c r="H36" s="39">
        <v>1146459755</v>
      </c>
      <c r="I36" s="40" t="s">
        <v>85</v>
      </c>
      <c r="J36" s="58">
        <v>44924</v>
      </c>
      <c r="K36" s="37">
        <v>280019012</v>
      </c>
      <c r="L36" s="58">
        <v>44924</v>
      </c>
      <c r="M36" s="48" t="s">
        <v>89</v>
      </c>
      <c r="N36" s="48" t="s">
        <v>74</v>
      </c>
    </row>
    <row r="37" spans="1:14" ht="89.25" x14ac:dyDescent="0.25">
      <c r="A37" s="48">
        <v>19</v>
      </c>
      <c r="B37" s="62" t="s">
        <v>71</v>
      </c>
      <c r="C37" s="40" t="s">
        <v>72</v>
      </c>
      <c r="D37" s="38" t="s">
        <v>116</v>
      </c>
      <c r="E37" s="63" t="s">
        <v>117</v>
      </c>
      <c r="F37" s="35">
        <v>44594</v>
      </c>
      <c r="G37" s="35">
        <v>44655</v>
      </c>
      <c r="H37" s="39">
        <v>8875226001</v>
      </c>
      <c r="I37" s="40" t="s">
        <v>118</v>
      </c>
      <c r="J37" s="58">
        <v>44950</v>
      </c>
      <c r="K37" s="37">
        <v>1238378703</v>
      </c>
      <c r="L37" s="30">
        <v>44950</v>
      </c>
      <c r="M37" s="48" t="s">
        <v>75</v>
      </c>
      <c r="N37" s="48" t="s">
        <v>74</v>
      </c>
    </row>
    <row r="38" spans="1:14" ht="102" x14ac:dyDescent="0.25">
      <c r="A38" s="59">
        <v>20</v>
      </c>
      <c r="B38" s="62" t="s">
        <v>71</v>
      </c>
      <c r="C38" s="40" t="s">
        <v>72</v>
      </c>
      <c r="D38" s="41" t="s">
        <v>119</v>
      </c>
      <c r="E38" s="64" t="s">
        <v>120</v>
      </c>
      <c r="F38" s="35">
        <v>44623</v>
      </c>
      <c r="G38" s="35">
        <v>44669</v>
      </c>
      <c r="H38" s="36">
        <v>5744437634</v>
      </c>
      <c r="I38" s="40" t="s">
        <v>78</v>
      </c>
      <c r="J38" s="58" t="s">
        <v>73</v>
      </c>
      <c r="K38" s="37" t="s">
        <v>73</v>
      </c>
      <c r="L38" s="30">
        <v>44938</v>
      </c>
      <c r="M38" s="48" t="s">
        <v>77</v>
      </c>
      <c r="N38" s="48" t="s">
        <v>79</v>
      </c>
    </row>
    <row r="39" spans="1:14" ht="27" customHeight="1" x14ac:dyDescent="0.25">
      <c r="A39" s="48">
        <v>21</v>
      </c>
      <c r="B39" s="90" t="s">
        <v>71</v>
      </c>
      <c r="C39" s="90" t="s">
        <v>72</v>
      </c>
      <c r="D39" s="126" t="s">
        <v>121</v>
      </c>
      <c r="E39" s="135" t="s">
        <v>122</v>
      </c>
      <c r="F39" s="119">
        <v>44634</v>
      </c>
      <c r="G39" s="119">
        <v>44690</v>
      </c>
      <c r="H39" s="121">
        <v>5505871810</v>
      </c>
      <c r="I39" s="90" t="s">
        <v>123</v>
      </c>
      <c r="J39" s="58">
        <v>44882</v>
      </c>
      <c r="K39" s="37">
        <v>1233507316</v>
      </c>
      <c r="L39" s="30" t="s">
        <v>73</v>
      </c>
      <c r="M39" s="48" t="s">
        <v>73</v>
      </c>
      <c r="N39" s="106" t="s">
        <v>79</v>
      </c>
    </row>
    <row r="40" spans="1:14" ht="33.75" customHeight="1" x14ac:dyDescent="0.25">
      <c r="A40" s="59">
        <v>22</v>
      </c>
      <c r="B40" s="92"/>
      <c r="C40" s="92"/>
      <c r="D40" s="128"/>
      <c r="E40" s="136"/>
      <c r="F40" s="120"/>
      <c r="G40" s="120"/>
      <c r="H40" s="122"/>
      <c r="I40" s="92"/>
      <c r="J40" s="30">
        <v>44976</v>
      </c>
      <c r="K40" s="37">
        <v>2047848306</v>
      </c>
      <c r="L40" s="30">
        <v>44977</v>
      </c>
      <c r="M40" s="48" t="s">
        <v>83</v>
      </c>
      <c r="N40" s="107"/>
    </row>
    <row r="41" spans="1:14" ht="34.5" customHeight="1" x14ac:dyDescent="0.25">
      <c r="A41" s="48">
        <v>23</v>
      </c>
      <c r="B41" s="90" t="s">
        <v>71</v>
      </c>
      <c r="C41" s="123" t="s">
        <v>72</v>
      </c>
      <c r="D41" s="133" t="s">
        <v>125</v>
      </c>
      <c r="E41" s="135" t="s">
        <v>126</v>
      </c>
      <c r="F41" s="119">
        <v>44602</v>
      </c>
      <c r="G41" s="119">
        <v>44655</v>
      </c>
      <c r="H41" s="121">
        <v>460267724</v>
      </c>
      <c r="I41" s="90" t="s">
        <v>84</v>
      </c>
      <c r="J41" s="30">
        <v>44909</v>
      </c>
      <c r="K41" s="37">
        <v>67688171</v>
      </c>
      <c r="L41" s="30">
        <v>44909</v>
      </c>
      <c r="M41" s="48" t="s">
        <v>87</v>
      </c>
      <c r="N41" s="106" t="s">
        <v>94</v>
      </c>
    </row>
    <row r="42" spans="1:14" ht="44.25" customHeight="1" x14ac:dyDescent="0.25">
      <c r="A42" s="59">
        <v>24</v>
      </c>
      <c r="B42" s="92"/>
      <c r="C42" s="125"/>
      <c r="D42" s="134"/>
      <c r="E42" s="136"/>
      <c r="F42" s="120"/>
      <c r="G42" s="120"/>
      <c r="H42" s="122"/>
      <c r="I42" s="92"/>
      <c r="J42" s="35" t="s">
        <v>73</v>
      </c>
      <c r="K42" s="37" t="s">
        <v>73</v>
      </c>
      <c r="L42" s="30">
        <v>44938</v>
      </c>
      <c r="M42" s="48" t="s">
        <v>127</v>
      </c>
      <c r="N42" s="107"/>
    </row>
    <row r="43" spans="1:14" ht="27.75" customHeight="1" x14ac:dyDescent="0.25">
      <c r="A43" s="48">
        <v>25</v>
      </c>
      <c r="B43" s="90" t="s">
        <v>71</v>
      </c>
      <c r="C43" s="123" t="s">
        <v>72</v>
      </c>
      <c r="D43" s="126" t="s">
        <v>128</v>
      </c>
      <c r="E43" s="111" t="s">
        <v>129</v>
      </c>
      <c r="F43" s="129">
        <v>44634</v>
      </c>
      <c r="G43" s="119">
        <v>44671</v>
      </c>
      <c r="H43" s="115">
        <v>786444998</v>
      </c>
      <c r="I43" s="90" t="s">
        <v>108</v>
      </c>
      <c r="J43" s="30">
        <v>44708</v>
      </c>
      <c r="K43" s="37">
        <v>1356223383</v>
      </c>
      <c r="L43" s="30">
        <v>44708</v>
      </c>
      <c r="M43" s="48" t="s">
        <v>84</v>
      </c>
      <c r="N43" s="106" t="s">
        <v>79</v>
      </c>
    </row>
    <row r="44" spans="1:14" ht="23.25" customHeight="1" x14ac:dyDescent="0.25">
      <c r="A44" s="59">
        <v>26</v>
      </c>
      <c r="B44" s="91"/>
      <c r="C44" s="124"/>
      <c r="D44" s="127"/>
      <c r="E44" s="117"/>
      <c r="F44" s="130"/>
      <c r="G44" s="132"/>
      <c r="H44" s="118"/>
      <c r="I44" s="91"/>
      <c r="J44" s="35">
        <v>44718</v>
      </c>
      <c r="K44" s="37">
        <v>1321980303</v>
      </c>
      <c r="L44" s="35" t="s">
        <v>73</v>
      </c>
      <c r="M44" s="75" t="s">
        <v>73</v>
      </c>
      <c r="N44" s="108"/>
    </row>
    <row r="45" spans="1:14" ht="18" customHeight="1" x14ac:dyDescent="0.25">
      <c r="A45" s="48">
        <v>27</v>
      </c>
      <c r="B45" s="91"/>
      <c r="C45" s="124"/>
      <c r="D45" s="127"/>
      <c r="E45" s="117"/>
      <c r="F45" s="130"/>
      <c r="G45" s="132"/>
      <c r="H45" s="118"/>
      <c r="I45" s="91"/>
      <c r="J45" s="35" t="s">
        <v>73</v>
      </c>
      <c r="K45" s="75" t="s">
        <v>73</v>
      </c>
      <c r="L45" s="35">
        <v>44827</v>
      </c>
      <c r="M45" s="75" t="s">
        <v>130</v>
      </c>
      <c r="N45" s="108"/>
    </row>
    <row r="46" spans="1:14" ht="20.25" customHeight="1" x14ac:dyDescent="0.25">
      <c r="A46" s="59">
        <v>28</v>
      </c>
      <c r="B46" s="92"/>
      <c r="C46" s="125"/>
      <c r="D46" s="128"/>
      <c r="E46" s="112"/>
      <c r="F46" s="131"/>
      <c r="G46" s="120"/>
      <c r="H46" s="116"/>
      <c r="I46" s="92"/>
      <c r="J46" s="35">
        <v>44900</v>
      </c>
      <c r="K46" s="37">
        <v>179272118</v>
      </c>
      <c r="L46" s="35">
        <v>44900</v>
      </c>
      <c r="M46" s="75" t="s">
        <v>131</v>
      </c>
      <c r="N46" s="107"/>
    </row>
    <row r="47" spans="1:14" ht="38.25" customHeight="1" x14ac:dyDescent="0.25">
      <c r="A47" s="48">
        <v>29</v>
      </c>
      <c r="B47" s="93" t="s">
        <v>71</v>
      </c>
      <c r="C47" s="90" t="s">
        <v>72</v>
      </c>
      <c r="D47" s="87" t="s">
        <v>132</v>
      </c>
      <c r="E47" s="97" t="s">
        <v>133</v>
      </c>
      <c r="F47" s="94">
        <v>44679</v>
      </c>
      <c r="G47" s="94">
        <v>44718</v>
      </c>
      <c r="H47" s="84">
        <v>982030843</v>
      </c>
      <c r="I47" s="87" t="s">
        <v>85</v>
      </c>
      <c r="J47" s="35" t="s">
        <v>73</v>
      </c>
      <c r="K47" s="37" t="s">
        <v>73</v>
      </c>
      <c r="L47" s="35">
        <v>44952</v>
      </c>
      <c r="M47" s="75" t="s">
        <v>86</v>
      </c>
      <c r="N47" s="65"/>
    </row>
    <row r="48" spans="1:14" ht="33.75" customHeight="1" x14ac:dyDescent="0.25">
      <c r="A48" s="59">
        <v>30</v>
      </c>
      <c r="B48" s="93"/>
      <c r="C48" s="91"/>
      <c r="D48" s="88"/>
      <c r="E48" s="98"/>
      <c r="F48" s="95"/>
      <c r="G48" s="95"/>
      <c r="H48" s="85"/>
      <c r="I48" s="88"/>
      <c r="J48" s="35" t="s">
        <v>73</v>
      </c>
      <c r="K48" s="37" t="s">
        <v>73</v>
      </c>
      <c r="L48" s="35">
        <v>44837</v>
      </c>
      <c r="M48" s="75" t="s">
        <v>89</v>
      </c>
      <c r="N48" s="100" t="s">
        <v>94</v>
      </c>
    </row>
    <row r="49" spans="1:14" x14ac:dyDescent="0.25">
      <c r="A49" s="48">
        <v>31</v>
      </c>
      <c r="B49" s="93"/>
      <c r="C49" s="91"/>
      <c r="D49" s="88"/>
      <c r="E49" s="98"/>
      <c r="F49" s="95"/>
      <c r="G49" s="95"/>
      <c r="H49" s="85"/>
      <c r="I49" s="88"/>
      <c r="J49" s="35" t="s">
        <v>73</v>
      </c>
      <c r="K49" s="37" t="s">
        <v>73</v>
      </c>
      <c r="L49" s="35">
        <v>44867</v>
      </c>
      <c r="M49" s="75" t="s">
        <v>89</v>
      </c>
      <c r="N49" s="105"/>
    </row>
    <row r="50" spans="1:14" ht="15" customHeight="1" x14ac:dyDescent="0.25">
      <c r="A50" s="59">
        <v>32</v>
      </c>
      <c r="B50" s="93"/>
      <c r="C50" s="92"/>
      <c r="D50" s="89"/>
      <c r="E50" s="99"/>
      <c r="F50" s="96"/>
      <c r="G50" s="96"/>
      <c r="H50" s="86"/>
      <c r="I50" s="89"/>
      <c r="J50" s="35">
        <v>44897</v>
      </c>
      <c r="K50" s="37">
        <v>43214026</v>
      </c>
      <c r="L50" s="35">
        <v>44897</v>
      </c>
      <c r="M50" s="75" t="s">
        <v>90</v>
      </c>
      <c r="N50" s="101"/>
    </row>
    <row r="51" spans="1:14" ht="37.5" customHeight="1" x14ac:dyDescent="0.25">
      <c r="A51" s="48">
        <v>33</v>
      </c>
      <c r="B51" s="90" t="s">
        <v>71</v>
      </c>
      <c r="C51" s="90" t="s">
        <v>72</v>
      </c>
      <c r="D51" s="87" t="s">
        <v>134</v>
      </c>
      <c r="E51" s="97" t="s">
        <v>135</v>
      </c>
      <c r="F51" s="94">
        <v>44684</v>
      </c>
      <c r="G51" s="94">
        <v>44725</v>
      </c>
      <c r="H51" s="84">
        <v>1184677745</v>
      </c>
      <c r="I51" s="87" t="s">
        <v>91</v>
      </c>
      <c r="J51" s="35" t="s">
        <v>73</v>
      </c>
      <c r="K51" s="37" t="s">
        <v>73</v>
      </c>
      <c r="L51" s="35">
        <v>45012</v>
      </c>
      <c r="M51" s="75" t="s">
        <v>124</v>
      </c>
      <c r="N51" s="66"/>
    </row>
    <row r="52" spans="1:14" ht="27" customHeight="1" x14ac:dyDescent="0.25">
      <c r="A52" s="59">
        <v>34</v>
      </c>
      <c r="B52" s="91"/>
      <c r="C52" s="91"/>
      <c r="D52" s="88"/>
      <c r="E52" s="98"/>
      <c r="F52" s="95"/>
      <c r="G52" s="95"/>
      <c r="H52" s="85"/>
      <c r="I52" s="88"/>
      <c r="J52" s="35" t="s">
        <v>73</v>
      </c>
      <c r="K52" s="37" t="s">
        <v>73</v>
      </c>
      <c r="L52" s="35">
        <v>44922</v>
      </c>
      <c r="M52" s="75" t="s">
        <v>93</v>
      </c>
      <c r="N52" s="100" t="s">
        <v>79</v>
      </c>
    </row>
    <row r="53" spans="1:14" ht="33.75" customHeight="1" x14ac:dyDescent="0.25">
      <c r="A53" s="48">
        <v>35</v>
      </c>
      <c r="B53" s="92"/>
      <c r="C53" s="92"/>
      <c r="D53" s="89"/>
      <c r="E53" s="99"/>
      <c r="F53" s="96"/>
      <c r="G53" s="96"/>
      <c r="H53" s="86"/>
      <c r="I53" s="89"/>
      <c r="J53" s="35" t="s">
        <v>73</v>
      </c>
      <c r="K53" s="37" t="s">
        <v>73</v>
      </c>
      <c r="L53" s="35">
        <v>44981</v>
      </c>
      <c r="M53" s="75" t="s">
        <v>124</v>
      </c>
      <c r="N53" s="101"/>
    </row>
    <row r="54" spans="1:14" ht="63.75" x14ac:dyDescent="0.25">
      <c r="A54" s="59">
        <v>36</v>
      </c>
      <c r="B54" s="62" t="s">
        <v>71</v>
      </c>
      <c r="C54" s="40" t="s">
        <v>72</v>
      </c>
      <c r="D54" s="67" t="s">
        <v>136</v>
      </c>
      <c r="E54" s="64" t="s">
        <v>137</v>
      </c>
      <c r="F54" s="68">
        <v>44686</v>
      </c>
      <c r="G54" s="68">
        <v>44715</v>
      </c>
      <c r="H54" s="69">
        <v>2951669478</v>
      </c>
      <c r="I54" s="67" t="s">
        <v>138</v>
      </c>
      <c r="J54" s="35">
        <v>44923</v>
      </c>
      <c r="K54" s="37">
        <v>21588875</v>
      </c>
      <c r="L54" s="35">
        <v>44990</v>
      </c>
      <c r="M54" s="75" t="s">
        <v>139</v>
      </c>
      <c r="N54" s="75" t="s">
        <v>79</v>
      </c>
    </row>
    <row r="55" spans="1:14" ht="63.75" x14ac:dyDescent="0.25">
      <c r="A55" s="48">
        <v>37</v>
      </c>
      <c r="B55" s="62" t="s">
        <v>71</v>
      </c>
      <c r="C55" s="40" t="s">
        <v>72</v>
      </c>
      <c r="D55" s="67" t="s">
        <v>140</v>
      </c>
      <c r="E55" s="64" t="s">
        <v>141</v>
      </c>
      <c r="F55" s="68">
        <v>44691</v>
      </c>
      <c r="G55" s="68">
        <v>44715</v>
      </c>
      <c r="H55" s="69">
        <v>2939910867</v>
      </c>
      <c r="I55" s="67" t="s">
        <v>98</v>
      </c>
      <c r="J55" s="35">
        <v>44923</v>
      </c>
      <c r="K55" s="37">
        <v>21327316</v>
      </c>
      <c r="L55" s="35" t="s">
        <v>73</v>
      </c>
      <c r="M55" s="75" t="s">
        <v>73</v>
      </c>
      <c r="N55" s="75" t="s">
        <v>79</v>
      </c>
    </row>
    <row r="56" spans="1:14" x14ac:dyDescent="0.25">
      <c r="A56" s="59">
        <v>38</v>
      </c>
      <c r="B56" s="90" t="s">
        <v>71</v>
      </c>
      <c r="C56" s="90" t="s">
        <v>72</v>
      </c>
      <c r="D56" s="87" t="s">
        <v>142</v>
      </c>
      <c r="E56" s="111" t="s">
        <v>143</v>
      </c>
      <c r="F56" s="94">
        <v>44712</v>
      </c>
      <c r="G56" s="94">
        <v>44749</v>
      </c>
      <c r="H56" s="84">
        <v>1326987039</v>
      </c>
      <c r="I56" s="87" t="s">
        <v>85</v>
      </c>
      <c r="J56" s="35" t="s">
        <v>73</v>
      </c>
      <c r="K56" s="37" t="s">
        <v>73</v>
      </c>
      <c r="L56" s="35">
        <v>44868</v>
      </c>
      <c r="M56" s="75" t="s">
        <v>96</v>
      </c>
      <c r="N56" s="100" t="s">
        <v>79</v>
      </c>
    </row>
    <row r="57" spans="1:14" x14ac:dyDescent="0.25">
      <c r="A57" s="48">
        <v>39</v>
      </c>
      <c r="B57" s="91"/>
      <c r="C57" s="91"/>
      <c r="D57" s="88"/>
      <c r="E57" s="117"/>
      <c r="F57" s="95"/>
      <c r="G57" s="95"/>
      <c r="H57" s="85"/>
      <c r="I57" s="88"/>
      <c r="J57" s="35" t="s">
        <v>73</v>
      </c>
      <c r="K57" s="37" t="s">
        <v>73</v>
      </c>
      <c r="L57" s="35">
        <v>44895</v>
      </c>
      <c r="M57" s="75" t="s">
        <v>88</v>
      </c>
      <c r="N57" s="105"/>
    </row>
    <row r="58" spans="1:14" ht="25.5" customHeight="1" x14ac:dyDescent="0.25">
      <c r="A58" s="59">
        <v>40</v>
      </c>
      <c r="B58" s="92"/>
      <c r="C58" s="92"/>
      <c r="D58" s="89"/>
      <c r="E58" s="112"/>
      <c r="F58" s="96"/>
      <c r="G58" s="96"/>
      <c r="H58" s="86"/>
      <c r="I58" s="89"/>
      <c r="J58" s="70">
        <v>44923</v>
      </c>
      <c r="K58" s="37">
        <v>9645325</v>
      </c>
      <c r="L58" s="71">
        <v>44953</v>
      </c>
      <c r="M58" s="65" t="s">
        <v>80</v>
      </c>
      <c r="N58" s="101"/>
    </row>
    <row r="59" spans="1:14" ht="89.25" x14ac:dyDescent="0.25">
      <c r="A59" s="48">
        <v>41</v>
      </c>
      <c r="B59" s="19" t="s">
        <v>71</v>
      </c>
      <c r="C59" s="40" t="s">
        <v>72</v>
      </c>
      <c r="D59" s="67" t="s">
        <v>144</v>
      </c>
      <c r="E59" s="64" t="s">
        <v>145</v>
      </c>
      <c r="F59" s="68">
        <v>44726</v>
      </c>
      <c r="G59" s="68">
        <v>44749</v>
      </c>
      <c r="H59" s="69">
        <v>2923969980</v>
      </c>
      <c r="I59" s="67" t="s">
        <v>82</v>
      </c>
      <c r="J59" s="35">
        <v>44923</v>
      </c>
      <c r="K59" s="37">
        <v>21221172</v>
      </c>
      <c r="L59" s="35">
        <v>44973</v>
      </c>
      <c r="M59" s="75" t="s">
        <v>76</v>
      </c>
      <c r="N59" s="75" t="s">
        <v>79</v>
      </c>
    </row>
    <row r="60" spans="1:14" ht="29.25" customHeight="1" x14ac:dyDescent="0.25">
      <c r="A60" s="59">
        <v>42</v>
      </c>
      <c r="B60" s="93" t="s">
        <v>71</v>
      </c>
      <c r="C60" s="90" t="s">
        <v>72</v>
      </c>
      <c r="D60" s="87" t="s">
        <v>146</v>
      </c>
      <c r="E60" s="111" t="s">
        <v>147</v>
      </c>
      <c r="F60" s="94">
        <v>44733</v>
      </c>
      <c r="G60" s="94">
        <v>44755</v>
      </c>
      <c r="H60" s="84">
        <v>1495784788</v>
      </c>
      <c r="I60" s="87" t="s">
        <v>85</v>
      </c>
      <c r="J60" s="35">
        <v>44775</v>
      </c>
      <c r="K60" s="37">
        <v>3057678361</v>
      </c>
      <c r="L60" s="35">
        <v>44775</v>
      </c>
      <c r="M60" s="72" t="s">
        <v>95</v>
      </c>
      <c r="N60" s="100" t="s">
        <v>79</v>
      </c>
    </row>
    <row r="61" spans="1:14" ht="25.5" customHeight="1" x14ac:dyDescent="0.25">
      <c r="A61" s="48">
        <v>43</v>
      </c>
      <c r="B61" s="93"/>
      <c r="C61" s="92"/>
      <c r="D61" s="89"/>
      <c r="E61" s="112"/>
      <c r="F61" s="96"/>
      <c r="G61" s="96"/>
      <c r="H61" s="86"/>
      <c r="I61" s="89"/>
      <c r="J61" s="35">
        <v>44924</v>
      </c>
      <c r="K61" s="37">
        <v>110340875</v>
      </c>
      <c r="L61" s="35">
        <v>44924</v>
      </c>
      <c r="M61" s="72" t="s">
        <v>89</v>
      </c>
      <c r="N61" s="101"/>
    </row>
    <row r="62" spans="1:14" ht="63.75" x14ac:dyDescent="0.25">
      <c r="A62" s="59">
        <v>44</v>
      </c>
      <c r="B62" s="62" t="s">
        <v>71</v>
      </c>
      <c r="C62" s="40" t="s">
        <v>72</v>
      </c>
      <c r="D62" s="73" t="s">
        <v>148</v>
      </c>
      <c r="E62" s="64" t="s">
        <v>149</v>
      </c>
      <c r="F62" s="74">
        <v>44749</v>
      </c>
      <c r="G62" s="74">
        <v>44761</v>
      </c>
      <c r="H62" s="39">
        <v>2943956041</v>
      </c>
      <c r="I62" s="73" t="s">
        <v>98</v>
      </c>
      <c r="J62" s="35">
        <v>44923</v>
      </c>
      <c r="K62" s="37">
        <v>21460572</v>
      </c>
      <c r="L62" s="35" t="s">
        <v>73</v>
      </c>
      <c r="M62" s="75" t="s">
        <v>73</v>
      </c>
      <c r="N62" s="75" t="s">
        <v>79</v>
      </c>
    </row>
    <row r="63" spans="1:14" ht="51" x14ac:dyDescent="0.25">
      <c r="A63" s="48">
        <v>45</v>
      </c>
      <c r="B63" s="62" t="s">
        <v>71</v>
      </c>
      <c r="C63" s="40" t="s">
        <v>72</v>
      </c>
      <c r="D63" s="73" t="s">
        <v>150</v>
      </c>
      <c r="E63" s="64" t="s">
        <v>151</v>
      </c>
      <c r="F63" s="74">
        <v>44749</v>
      </c>
      <c r="G63" s="74">
        <v>44755</v>
      </c>
      <c r="H63" s="39">
        <v>1455077145</v>
      </c>
      <c r="I63" s="73" t="s">
        <v>85</v>
      </c>
      <c r="J63" s="35" t="s">
        <v>73</v>
      </c>
      <c r="K63" s="37" t="s">
        <v>73</v>
      </c>
      <c r="L63" s="35">
        <v>44922</v>
      </c>
      <c r="M63" s="75" t="s">
        <v>75</v>
      </c>
      <c r="N63" s="75" t="s">
        <v>79</v>
      </c>
    </row>
    <row r="64" spans="1:14" ht="89.25" x14ac:dyDescent="0.25">
      <c r="A64" s="59">
        <v>46</v>
      </c>
      <c r="B64" s="62" t="s">
        <v>71</v>
      </c>
      <c r="C64" s="40" t="s">
        <v>72</v>
      </c>
      <c r="D64" s="73" t="s">
        <v>152</v>
      </c>
      <c r="E64" s="64" t="s">
        <v>153</v>
      </c>
      <c r="F64" s="74">
        <v>44775</v>
      </c>
      <c r="G64" s="74">
        <v>44804</v>
      </c>
      <c r="H64" s="39">
        <v>4182283688</v>
      </c>
      <c r="I64" s="73" t="s">
        <v>85</v>
      </c>
      <c r="J64" s="35" t="s">
        <v>73</v>
      </c>
      <c r="K64" s="37" t="s">
        <v>73</v>
      </c>
      <c r="L64" s="35">
        <v>44923</v>
      </c>
      <c r="M64" s="75" t="s">
        <v>88</v>
      </c>
      <c r="N64" s="75" t="s">
        <v>79</v>
      </c>
    </row>
    <row r="65" spans="1:14" ht="76.5" x14ac:dyDescent="0.25">
      <c r="A65" s="48">
        <v>47</v>
      </c>
      <c r="B65" s="62" t="s">
        <v>71</v>
      </c>
      <c r="C65" s="40" t="s">
        <v>72</v>
      </c>
      <c r="D65" s="73" t="s">
        <v>154</v>
      </c>
      <c r="E65" s="64" t="s">
        <v>155</v>
      </c>
      <c r="F65" s="74">
        <v>44795</v>
      </c>
      <c r="G65" s="74">
        <v>44866</v>
      </c>
      <c r="H65" s="39">
        <v>4403670520</v>
      </c>
      <c r="I65" s="73" t="s">
        <v>91</v>
      </c>
      <c r="J65" s="35">
        <v>44897</v>
      </c>
      <c r="K65" s="37">
        <v>33230000</v>
      </c>
      <c r="L65" s="35">
        <v>45014</v>
      </c>
      <c r="M65" s="75" t="s">
        <v>106</v>
      </c>
      <c r="N65" s="75" t="s">
        <v>79</v>
      </c>
    </row>
    <row r="66" spans="1:14" ht="48.75" customHeight="1" x14ac:dyDescent="0.25">
      <c r="A66" s="59">
        <v>48</v>
      </c>
      <c r="B66" s="90" t="s">
        <v>71</v>
      </c>
      <c r="C66" s="90" t="s">
        <v>72</v>
      </c>
      <c r="D66" s="102" t="s">
        <v>156</v>
      </c>
      <c r="E66" s="111" t="s">
        <v>157</v>
      </c>
      <c r="F66" s="113">
        <v>44803</v>
      </c>
      <c r="G66" s="113">
        <v>44861</v>
      </c>
      <c r="H66" s="115">
        <v>731619689</v>
      </c>
      <c r="I66" s="102" t="s">
        <v>92</v>
      </c>
      <c r="J66" s="35">
        <v>44897</v>
      </c>
      <c r="K66" s="37">
        <v>251426388</v>
      </c>
      <c r="L66" s="35">
        <v>44897</v>
      </c>
      <c r="M66" s="75" t="s">
        <v>105</v>
      </c>
      <c r="N66" s="104" t="s">
        <v>79</v>
      </c>
    </row>
    <row r="67" spans="1:14" ht="43.5" customHeight="1" x14ac:dyDescent="0.25">
      <c r="A67" s="48">
        <v>49</v>
      </c>
      <c r="B67" s="92"/>
      <c r="C67" s="92"/>
      <c r="D67" s="103"/>
      <c r="E67" s="112"/>
      <c r="F67" s="114"/>
      <c r="G67" s="114"/>
      <c r="H67" s="116"/>
      <c r="I67" s="103"/>
      <c r="J67" s="35">
        <v>44986</v>
      </c>
      <c r="K67" s="37">
        <v>528610963</v>
      </c>
      <c r="L67" s="35">
        <v>44986</v>
      </c>
      <c r="M67" s="75" t="s">
        <v>83</v>
      </c>
      <c r="N67" s="104"/>
    </row>
    <row r="68" spans="1:14" ht="51.75" x14ac:dyDescent="0.25">
      <c r="A68" s="59">
        <v>50</v>
      </c>
      <c r="B68" s="62" t="s">
        <v>71</v>
      </c>
      <c r="C68" s="40" t="s">
        <v>72</v>
      </c>
      <c r="D68" s="41" t="s">
        <v>158</v>
      </c>
      <c r="E68" s="76" t="s">
        <v>159</v>
      </c>
      <c r="F68" s="35">
        <v>44848</v>
      </c>
      <c r="G68" s="35">
        <v>44866</v>
      </c>
      <c r="H68" s="36">
        <v>371568444</v>
      </c>
      <c r="I68" s="75" t="s">
        <v>92</v>
      </c>
      <c r="J68" s="35" t="s">
        <v>73</v>
      </c>
      <c r="K68" s="37" t="s">
        <v>73</v>
      </c>
      <c r="L68" s="35">
        <v>44930</v>
      </c>
      <c r="M68" s="75" t="s">
        <v>77</v>
      </c>
      <c r="N68" s="75" t="s">
        <v>79</v>
      </c>
    </row>
    <row r="69" spans="1:14" ht="102.75" x14ac:dyDescent="0.25">
      <c r="A69" s="48">
        <v>51</v>
      </c>
      <c r="B69" s="62" t="s">
        <v>71</v>
      </c>
      <c r="C69" s="40" t="s">
        <v>72</v>
      </c>
      <c r="D69" s="75" t="s">
        <v>160</v>
      </c>
      <c r="E69" s="76" t="s">
        <v>161</v>
      </c>
      <c r="F69" s="35">
        <v>44909</v>
      </c>
      <c r="G69" s="35">
        <v>44951</v>
      </c>
      <c r="H69" s="36">
        <v>1020846942</v>
      </c>
      <c r="I69" s="75" t="s">
        <v>84</v>
      </c>
      <c r="J69" s="35" t="s">
        <v>73</v>
      </c>
      <c r="K69" s="37" t="s">
        <v>73</v>
      </c>
      <c r="L69" s="35" t="s">
        <v>73</v>
      </c>
      <c r="M69" s="75" t="s">
        <v>73</v>
      </c>
      <c r="N69" s="75" t="s">
        <v>79</v>
      </c>
    </row>
    <row r="70" spans="1:14" ht="51.75" x14ac:dyDescent="0.25">
      <c r="A70" s="59">
        <v>52</v>
      </c>
      <c r="B70" s="62" t="s">
        <v>71</v>
      </c>
      <c r="C70" s="40" t="s">
        <v>72</v>
      </c>
      <c r="D70" s="75" t="s">
        <v>162</v>
      </c>
      <c r="E70" s="76" t="s">
        <v>163</v>
      </c>
      <c r="F70" s="35">
        <v>44915</v>
      </c>
      <c r="G70" s="35">
        <v>44915</v>
      </c>
      <c r="H70" s="36">
        <v>2442054470</v>
      </c>
      <c r="I70" s="75" t="s">
        <v>82</v>
      </c>
      <c r="J70" s="35" t="s">
        <v>73</v>
      </c>
      <c r="K70" s="37" t="s">
        <v>73</v>
      </c>
      <c r="L70" s="35" t="s">
        <v>73</v>
      </c>
      <c r="M70" s="75" t="s">
        <v>73</v>
      </c>
      <c r="N70" s="75" t="s">
        <v>79</v>
      </c>
    </row>
    <row r="71" spans="1:14" ht="77.25" x14ac:dyDescent="0.25">
      <c r="A71" s="48">
        <v>53</v>
      </c>
      <c r="B71" s="62" t="s">
        <v>71</v>
      </c>
      <c r="C71" s="40" t="s">
        <v>72</v>
      </c>
      <c r="D71" s="75" t="s">
        <v>164</v>
      </c>
      <c r="E71" s="76" t="s">
        <v>165</v>
      </c>
      <c r="F71" s="35">
        <v>44958</v>
      </c>
      <c r="G71" s="35"/>
      <c r="H71" s="36">
        <v>295800000</v>
      </c>
      <c r="I71" s="75" t="s">
        <v>166</v>
      </c>
      <c r="J71" s="35" t="s">
        <v>73</v>
      </c>
      <c r="K71" s="37" t="s">
        <v>73</v>
      </c>
      <c r="L71" s="35" t="s">
        <v>73</v>
      </c>
      <c r="M71" s="75" t="s">
        <v>73</v>
      </c>
      <c r="N71" s="75" t="s">
        <v>79</v>
      </c>
    </row>
    <row r="72" spans="1:14" ht="76.5" x14ac:dyDescent="0.25">
      <c r="A72" s="59">
        <v>54</v>
      </c>
      <c r="B72" s="62" t="s">
        <v>71</v>
      </c>
      <c r="C72" s="40" t="s">
        <v>72</v>
      </c>
      <c r="D72" s="75" t="s">
        <v>167</v>
      </c>
      <c r="E72" s="64" t="s">
        <v>168</v>
      </c>
      <c r="F72" s="35">
        <v>44977</v>
      </c>
      <c r="G72" s="35">
        <v>45002</v>
      </c>
      <c r="H72" s="36">
        <v>9459991422</v>
      </c>
      <c r="I72" s="75" t="s">
        <v>123</v>
      </c>
      <c r="J72" s="35"/>
      <c r="K72" s="37">
        <v>481430160</v>
      </c>
      <c r="L72" s="35" t="s">
        <v>73</v>
      </c>
      <c r="M72" s="75" t="s">
        <v>73</v>
      </c>
      <c r="N72" s="75" t="s">
        <v>79</v>
      </c>
    </row>
    <row r="73" spans="1:14" ht="63.75" x14ac:dyDescent="0.25">
      <c r="A73" s="48">
        <v>55</v>
      </c>
      <c r="B73" s="62" t="s">
        <v>71</v>
      </c>
      <c r="C73" s="40" t="s">
        <v>72</v>
      </c>
      <c r="D73" s="75" t="s">
        <v>169</v>
      </c>
      <c r="E73" s="64" t="s">
        <v>170</v>
      </c>
      <c r="F73" s="14">
        <v>44988</v>
      </c>
      <c r="G73" s="35"/>
      <c r="H73" s="36">
        <v>2001730298</v>
      </c>
      <c r="I73" s="75" t="s">
        <v>85</v>
      </c>
      <c r="J73" s="35" t="s">
        <v>73</v>
      </c>
      <c r="K73" s="37" t="s">
        <v>73</v>
      </c>
      <c r="L73" s="35" t="s">
        <v>73</v>
      </c>
      <c r="M73" s="75" t="s">
        <v>73</v>
      </c>
      <c r="N73" s="75" t="s">
        <v>79</v>
      </c>
    </row>
    <row r="74" spans="1:14" ht="89.25" x14ac:dyDescent="0.25">
      <c r="A74" s="59">
        <v>56</v>
      </c>
      <c r="B74" s="62" t="s">
        <v>71</v>
      </c>
      <c r="C74" s="40" t="s">
        <v>72</v>
      </c>
      <c r="D74" s="75" t="s">
        <v>171</v>
      </c>
      <c r="E74" s="64" t="s">
        <v>172</v>
      </c>
      <c r="F74" s="14">
        <v>44978</v>
      </c>
      <c r="G74" s="14">
        <v>44999</v>
      </c>
      <c r="H74" s="36">
        <v>9678336941</v>
      </c>
      <c r="I74" s="75" t="s">
        <v>173</v>
      </c>
      <c r="J74" s="35" t="s">
        <v>73</v>
      </c>
      <c r="K74" s="37" t="s">
        <v>73</v>
      </c>
      <c r="L74" s="35" t="s">
        <v>73</v>
      </c>
      <c r="M74" s="75" t="s">
        <v>73</v>
      </c>
      <c r="N74" s="75" t="s">
        <v>79</v>
      </c>
    </row>
    <row r="75" spans="1:14" ht="89.25" x14ac:dyDescent="0.25">
      <c r="A75" s="48">
        <v>57</v>
      </c>
      <c r="B75" s="62" t="s">
        <v>71</v>
      </c>
      <c r="C75" s="40" t="s">
        <v>72</v>
      </c>
      <c r="D75" s="75" t="s">
        <v>174</v>
      </c>
      <c r="E75" s="64" t="s">
        <v>175</v>
      </c>
      <c r="F75" s="14">
        <v>45015</v>
      </c>
      <c r="G75" s="35" t="s">
        <v>176</v>
      </c>
      <c r="H75" s="36">
        <v>6012077036</v>
      </c>
      <c r="I75" s="75" t="s">
        <v>118</v>
      </c>
      <c r="J75" s="35" t="s">
        <v>73</v>
      </c>
      <c r="K75" s="37" t="s">
        <v>73</v>
      </c>
      <c r="L75" s="35" t="s">
        <v>73</v>
      </c>
      <c r="M75" s="75" t="s">
        <v>73</v>
      </c>
      <c r="N75" s="75" t="s">
        <v>79</v>
      </c>
    </row>
    <row r="76" spans="1:14" ht="89.25" x14ac:dyDescent="0.25">
      <c r="A76" s="59">
        <v>58</v>
      </c>
      <c r="B76" s="62" t="s">
        <v>71</v>
      </c>
      <c r="C76" s="40" t="s">
        <v>72</v>
      </c>
      <c r="D76" s="75" t="s">
        <v>177</v>
      </c>
      <c r="E76" s="77" t="s">
        <v>178</v>
      </c>
      <c r="F76" s="30">
        <v>44962</v>
      </c>
      <c r="G76" s="78">
        <v>44995</v>
      </c>
      <c r="H76" s="36">
        <v>8902448052</v>
      </c>
      <c r="I76" s="75" t="s">
        <v>173</v>
      </c>
      <c r="J76" s="35" t="s">
        <v>73</v>
      </c>
      <c r="K76" s="37" t="s">
        <v>73</v>
      </c>
      <c r="L76" s="35" t="s">
        <v>73</v>
      </c>
      <c r="M76" s="75" t="s">
        <v>73</v>
      </c>
      <c r="N76" s="75" t="s">
        <v>79</v>
      </c>
    </row>
    <row r="77" spans="1:14" ht="76.5" x14ac:dyDescent="0.25">
      <c r="A77" s="48">
        <v>59</v>
      </c>
      <c r="B77" s="62" t="s">
        <v>71</v>
      </c>
      <c r="C77" s="40" t="s">
        <v>72</v>
      </c>
      <c r="D77" s="75" t="s">
        <v>179</v>
      </c>
      <c r="E77" s="77" t="s">
        <v>180</v>
      </c>
      <c r="F77" s="30">
        <v>44957</v>
      </c>
      <c r="G77" s="78">
        <v>45000</v>
      </c>
      <c r="H77" s="36">
        <v>8246203313</v>
      </c>
      <c r="I77" s="75" t="s">
        <v>123</v>
      </c>
      <c r="J77" s="35" t="s">
        <v>73</v>
      </c>
      <c r="K77" s="37" t="s">
        <v>73</v>
      </c>
      <c r="L77" s="35" t="s">
        <v>73</v>
      </c>
      <c r="M77" s="75" t="s">
        <v>73</v>
      </c>
      <c r="N77" s="75" t="s">
        <v>79</v>
      </c>
    </row>
    <row r="78" spans="1:14" ht="89.25" x14ac:dyDescent="0.25">
      <c r="A78" s="59">
        <v>60</v>
      </c>
      <c r="B78" s="62" t="s">
        <v>71</v>
      </c>
      <c r="C78" s="40" t="s">
        <v>72</v>
      </c>
      <c r="D78" s="75" t="s">
        <v>181</v>
      </c>
      <c r="E78" s="64" t="s">
        <v>182</v>
      </c>
      <c r="F78" s="14">
        <v>44978</v>
      </c>
      <c r="G78" s="35" t="s">
        <v>176</v>
      </c>
      <c r="H78" s="36">
        <v>9183271691</v>
      </c>
      <c r="I78" s="75" t="s">
        <v>123</v>
      </c>
      <c r="J78" s="35" t="s">
        <v>73</v>
      </c>
      <c r="K78" s="37" t="s">
        <v>73</v>
      </c>
      <c r="L78" s="35" t="s">
        <v>73</v>
      </c>
      <c r="M78" s="75" t="s">
        <v>73</v>
      </c>
      <c r="N78" s="75" t="s">
        <v>79</v>
      </c>
    </row>
    <row r="79" spans="1:14" ht="89.25" x14ac:dyDescent="0.25">
      <c r="A79" s="48">
        <v>61</v>
      </c>
      <c r="B79" s="62" t="s">
        <v>71</v>
      </c>
      <c r="C79" s="40" t="s">
        <v>72</v>
      </c>
      <c r="D79" s="75" t="s">
        <v>183</v>
      </c>
      <c r="E79" s="64" t="s">
        <v>184</v>
      </c>
      <c r="F79" s="14">
        <v>44993</v>
      </c>
      <c r="G79" s="35" t="s">
        <v>176</v>
      </c>
      <c r="H79" s="36">
        <v>9700139610</v>
      </c>
      <c r="I79" s="75" t="s">
        <v>173</v>
      </c>
      <c r="J79" s="35" t="s">
        <v>73</v>
      </c>
      <c r="K79" s="37" t="s">
        <v>73</v>
      </c>
      <c r="L79" s="35" t="s">
        <v>73</v>
      </c>
      <c r="M79" s="75" t="s">
        <v>73</v>
      </c>
      <c r="N79" s="75" t="s">
        <v>79</v>
      </c>
    </row>
    <row r="80" spans="1:14" ht="63.75" x14ac:dyDescent="0.25">
      <c r="A80" s="59">
        <v>62</v>
      </c>
      <c r="B80" s="40" t="s">
        <v>71</v>
      </c>
      <c r="C80" s="40" t="s">
        <v>72</v>
      </c>
      <c r="D80" s="75" t="s">
        <v>185</v>
      </c>
      <c r="E80" s="64" t="s">
        <v>186</v>
      </c>
      <c r="F80" s="14">
        <v>45014</v>
      </c>
      <c r="G80" s="35" t="s">
        <v>176</v>
      </c>
      <c r="H80" s="36">
        <v>3465598564</v>
      </c>
      <c r="I80" s="75" t="s">
        <v>81</v>
      </c>
      <c r="J80" s="35" t="s">
        <v>73</v>
      </c>
      <c r="K80" s="37" t="s">
        <v>73</v>
      </c>
      <c r="L80" s="35" t="s">
        <v>73</v>
      </c>
      <c r="M80" s="75" t="s">
        <v>73</v>
      </c>
      <c r="N80" s="75" t="s">
        <v>79</v>
      </c>
    </row>
    <row r="81" spans="1:14" ht="51" x14ac:dyDescent="0.25">
      <c r="A81" s="48">
        <v>63</v>
      </c>
      <c r="B81" s="40" t="s">
        <v>71</v>
      </c>
      <c r="C81" s="40" t="s">
        <v>72</v>
      </c>
      <c r="D81" s="75" t="s">
        <v>187</v>
      </c>
      <c r="E81" s="64" t="s">
        <v>188</v>
      </c>
      <c r="F81" s="14">
        <v>45008</v>
      </c>
      <c r="G81" s="35" t="s">
        <v>176</v>
      </c>
      <c r="H81" s="36">
        <v>5953829588</v>
      </c>
      <c r="I81" s="75" t="s">
        <v>118</v>
      </c>
      <c r="J81" s="35" t="s">
        <v>73</v>
      </c>
      <c r="K81" s="37" t="s">
        <v>73</v>
      </c>
      <c r="L81" s="35" t="s">
        <v>73</v>
      </c>
      <c r="M81" s="75" t="s">
        <v>73</v>
      </c>
      <c r="N81" s="75" t="s">
        <v>79</v>
      </c>
    </row>
    <row r="82" spans="1:14" ht="69.75" customHeight="1" x14ac:dyDescent="0.25">
      <c r="A82" s="59">
        <v>64</v>
      </c>
      <c r="B82" s="40" t="s">
        <v>218</v>
      </c>
      <c r="C82" s="8" t="s">
        <v>189</v>
      </c>
      <c r="D82" s="8" t="s">
        <v>190</v>
      </c>
      <c r="E82" s="8" t="s">
        <v>191</v>
      </c>
      <c r="F82" s="79">
        <v>44158</v>
      </c>
      <c r="G82" s="79">
        <v>44200</v>
      </c>
      <c r="H82" s="32">
        <v>18230758290</v>
      </c>
      <c r="I82" s="42">
        <v>715</v>
      </c>
      <c r="J82" s="43"/>
      <c r="K82" s="32"/>
      <c r="L82" s="43">
        <v>44914</v>
      </c>
      <c r="M82" s="80">
        <v>43</v>
      </c>
      <c r="N82" s="47"/>
    </row>
    <row r="83" spans="1:14" ht="80.25" customHeight="1" x14ac:dyDescent="0.25">
      <c r="A83" s="48">
        <v>65</v>
      </c>
      <c r="B83" s="40" t="s">
        <v>218</v>
      </c>
      <c r="C83" s="8"/>
      <c r="D83" s="8" t="s">
        <v>190</v>
      </c>
      <c r="E83" s="8" t="s">
        <v>191</v>
      </c>
      <c r="F83" s="79"/>
      <c r="G83" s="81"/>
      <c r="H83" s="32"/>
      <c r="I83" s="44"/>
      <c r="J83" s="45"/>
      <c r="K83" s="32"/>
      <c r="L83" s="43">
        <v>44957</v>
      </c>
      <c r="M83" s="80">
        <v>28</v>
      </c>
      <c r="N83" s="47" t="s">
        <v>192</v>
      </c>
    </row>
    <row r="84" spans="1:14" ht="102" x14ac:dyDescent="0.25">
      <c r="A84" s="59">
        <v>66</v>
      </c>
      <c r="B84" s="40" t="s">
        <v>218</v>
      </c>
      <c r="C84" s="8" t="s">
        <v>189</v>
      </c>
      <c r="D84" s="8" t="s">
        <v>193</v>
      </c>
      <c r="E84" s="8" t="s">
        <v>194</v>
      </c>
      <c r="F84" s="79">
        <v>44179</v>
      </c>
      <c r="G84" s="79">
        <v>44200</v>
      </c>
      <c r="H84" s="32">
        <v>1482007341</v>
      </c>
      <c r="I84" s="42">
        <v>726</v>
      </c>
      <c r="J84" s="45"/>
      <c r="K84" s="32"/>
      <c r="L84" s="43">
        <v>44917</v>
      </c>
      <c r="M84" s="80">
        <v>47</v>
      </c>
      <c r="N84" s="47"/>
    </row>
    <row r="85" spans="1:14" ht="102" x14ac:dyDescent="0.25">
      <c r="A85" s="48">
        <v>67</v>
      </c>
      <c r="B85" s="40" t="s">
        <v>218</v>
      </c>
      <c r="C85" s="8"/>
      <c r="D85" s="8" t="s">
        <v>193</v>
      </c>
      <c r="E85" s="8" t="s">
        <v>194</v>
      </c>
      <c r="F85" s="79"/>
      <c r="G85" s="81"/>
      <c r="H85" s="32"/>
      <c r="I85" s="44"/>
      <c r="J85" s="45"/>
      <c r="K85" s="32"/>
      <c r="L85" s="43">
        <v>44972</v>
      </c>
      <c r="M85" s="80">
        <v>13</v>
      </c>
      <c r="N85" s="47" t="s">
        <v>192</v>
      </c>
    </row>
    <row r="86" spans="1:14" ht="76.5" x14ac:dyDescent="0.25">
      <c r="A86" s="59">
        <v>68</v>
      </c>
      <c r="B86" s="40" t="s">
        <v>218</v>
      </c>
      <c r="C86" s="8" t="s">
        <v>189</v>
      </c>
      <c r="D86" s="8" t="s">
        <v>195</v>
      </c>
      <c r="E86" s="8" t="s">
        <v>196</v>
      </c>
      <c r="F86" s="79">
        <v>44158</v>
      </c>
      <c r="G86" s="79">
        <v>44294</v>
      </c>
      <c r="H86" s="32">
        <v>19962241443</v>
      </c>
      <c r="I86" s="42">
        <v>610</v>
      </c>
      <c r="J86" s="43"/>
      <c r="K86" s="32"/>
      <c r="L86" s="43">
        <v>44901</v>
      </c>
      <c r="M86" s="80">
        <v>54</v>
      </c>
      <c r="N86" s="46" t="s">
        <v>197</v>
      </c>
    </row>
    <row r="87" spans="1:14" ht="76.5" x14ac:dyDescent="0.25">
      <c r="A87" s="48">
        <v>69</v>
      </c>
      <c r="B87" s="40" t="s">
        <v>218</v>
      </c>
      <c r="C87" s="8"/>
      <c r="D87" s="8"/>
      <c r="E87" s="8"/>
      <c r="F87" s="79"/>
      <c r="G87" s="79"/>
      <c r="H87" s="32"/>
      <c r="I87" s="32"/>
      <c r="J87" s="43">
        <v>44957</v>
      </c>
      <c r="K87" s="32">
        <v>2292704774</v>
      </c>
      <c r="L87" s="43">
        <v>44957</v>
      </c>
      <c r="M87" s="80">
        <v>89</v>
      </c>
      <c r="N87" s="46" t="s">
        <v>197</v>
      </c>
    </row>
    <row r="88" spans="1:14" ht="102" x14ac:dyDescent="0.25">
      <c r="A88" s="59">
        <v>70</v>
      </c>
      <c r="B88" s="40" t="s">
        <v>218</v>
      </c>
      <c r="C88" s="8" t="s">
        <v>189</v>
      </c>
      <c r="D88" s="8" t="s">
        <v>198</v>
      </c>
      <c r="E88" s="8" t="s">
        <v>199</v>
      </c>
      <c r="F88" s="79">
        <v>44179</v>
      </c>
      <c r="G88" s="79">
        <v>44294</v>
      </c>
      <c r="H88" s="32">
        <v>1413940984</v>
      </c>
      <c r="I88" s="42">
        <v>625</v>
      </c>
      <c r="J88" s="43"/>
      <c r="K88" s="32"/>
      <c r="L88" s="43">
        <v>44915</v>
      </c>
      <c r="M88" s="80">
        <v>39</v>
      </c>
      <c r="N88" s="46" t="s">
        <v>200</v>
      </c>
    </row>
    <row r="89" spans="1:14" ht="102" x14ac:dyDescent="0.25">
      <c r="A89" s="48">
        <v>71</v>
      </c>
      <c r="B89" s="40" t="s">
        <v>218</v>
      </c>
      <c r="C89" s="82"/>
      <c r="D89" s="8" t="s">
        <v>198</v>
      </c>
      <c r="E89" s="8" t="s">
        <v>199</v>
      </c>
      <c r="F89" s="48"/>
      <c r="G89" s="48"/>
      <c r="H89" s="48"/>
      <c r="I89" s="48"/>
      <c r="J89" s="43">
        <v>44957</v>
      </c>
      <c r="K89" s="32">
        <v>297529808</v>
      </c>
      <c r="L89" s="43">
        <v>44957</v>
      </c>
      <c r="M89" s="80">
        <v>104</v>
      </c>
      <c r="N89" s="46" t="s">
        <v>200</v>
      </c>
    </row>
    <row r="90" spans="1:14" ht="38.25" x14ac:dyDescent="0.25">
      <c r="A90" s="59">
        <v>72</v>
      </c>
      <c r="B90" s="40" t="s">
        <v>218</v>
      </c>
      <c r="C90" s="8" t="s">
        <v>189</v>
      </c>
      <c r="D90" s="8" t="s">
        <v>201</v>
      </c>
      <c r="E90" s="8" t="s">
        <v>202</v>
      </c>
      <c r="F90" s="79">
        <v>44372</v>
      </c>
      <c r="G90" s="79">
        <v>44428</v>
      </c>
      <c r="H90" s="32">
        <v>17200085308</v>
      </c>
      <c r="I90" s="42">
        <v>498</v>
      </c>
      <c r="J90" s="48"/>
      <c r="K90" s="48"/>
      <c r="L90" s="43">
        <v>44921</v>
      </c>
      <c r="M90" s="80">
        <v>20</v>
      </c>
      <c r="N90" s="8" t="s">
        <v>203</v>
      </c>
    </row>
    <row r="91" spans="1:14" ht="38.25" x14ac:dyDescent="0.25">
      <c r="A91" s="48">
        <v>73</v>
      </c>
      <c r="B91" s="40" t="s">
        <v>218</v>
      </c>
      <c r="C91" s="8"/>
      <c r="D91" s="8" t="s">
        <v>201</v>
      </c>
      <c r="E91" s="8" t="s">
        <v>202</v>
      </c>
      <c r="F91" s="79"/>
      <c r="G91" s="79"/>
      <c r="H91" s="32"/>
      <c r="I91" s="42"/>
      <c r="J91" s="48"/>
      <c r="K91" s="48"/>
      <c r="L91" s="43">
        <v>44945</v>
      </c>
      <c r="M91" s="80">
        <v>71</v>
      </c>
      <c r="N91" s="8" t="s">
        <v>203</v>
      </c>
    </row>
    <row r="92" spans="1:14" ht="38.25" x14ac:dyDescent="0.25">
      <c r="A92" s="59">
        <v>74</v>
      </c>
      <c r="B92" s="40" t="s">
        <v>218</v>
      </c>
      <c r="C92" s="8"/>
      <c r="D92" s="8" t="s">
        <v>201</v>
      </c>
      <c r="E92" s="8" t="s">
        <v>202</v>
      </c>
      <c r="F92" s="79"/>
      <c r="G92" s="79"/>
      <c r="H92" s="32"/>
      <c r="I92" s="42"/>
      <c r="J92" s="48"/>
      <c r="K92" s="48"/>
      <c r="L92" s="43">
        <v>45016</v>
      </c>
      <c r="M92" s="80">
        <v>106</v>
      </c>
      <c r="N92" s="8" t="s">
        <v>203</v>
      </c>
    </row>
    <row r="93" spans="1:14" ht="63.75" x14ac:dyDescent="0.25">
      <c r="A93" s="48">
        <v>75</v>
      </c>
      <c r="B93" s="40" t="s">
        <v>218</v>
      </c>
      <c r="C93" s="8" t="s">
        <v>189</v>
      </c>
      <c r="D93" s="82" t="s">
        <v>204</v>
      </c>
      <c r="E93" s="8" t="s">
        <v>205</v>
      </c>
      <c r="F93" s="79">
        <v>44414</v>
      </c>
      <c r="G93" s="79">
        <v>44428</v>
      </c>
      <c r="H93" s="42">
        <v>1205354897</v>
      </c>
      <c r="I93" s="42">
        <v>498</v>
      </c>
      <c r="J93" s="43"/>
      <c r="K93" s="32"/>
      <c r="L93" s="43">
        <v>44922</v>
      </c>
      <c r="M93" s="80">
        <v>20</v>
      </c>
      <c r="N93" s="8" t="s">
        <v>203</v>
      </c>
    </row>
    <row r="94" spans="1:14" ht="63.75" x14ac:dyDescent="0.25">
      <c r="A94" s="59">
        <v>76</v>
      </c>
      <c r="B94" s="40" t="s">
        <v>218</v>
      </c>
      <c r="C94" s="8"/>
      <c r="D94" s="82" t="s">
        <v>204</v>
      </c>
      <c r="E94" s="8" t="s">
        <v>205</v>
      </c>
      <c r="F94" s="79"/>
      <c r="G94" s="79"/>
      <c r="H94" s="32"/>
      <c r="I94" s="48"/>
      <c r="J94" s="43">
        <v>44945</v>
      </c>
      <c r="K94" s="42">
        <v>325274740</v>
      </c>
      <c r="L94" s="43">
        <v>44945</v>
      </c>
      <c r="M94" s="80">
        <v>71</v>
      </c>
      <c r="N94" s="8" t="s">
        <v>203</v>
      </c>
    </row>
    <row r="95" spans="1:14" ht="63.75" x14ac:dyDescent="0.25">
      <c r="A95" s="48">
        <v>77</v>
      </c>
      <c r="B95" s="40" t="s">
        <v>218</v>
      </c>
      <c r="C95" s="8"/>
      <c r="D95" s="82" t="s">
        <v>204</v>
      </c>
      <c r="E95" s="8" t="s">
        <v>205</v>
      </c>
      <c r="F95" s="79"/>
      <c r="G95" s="79"/>
      <c r="H95" s="48"/>
      <c r="I95" s="48"/>
      <c r="J95" s="43">
        <v>45016</v>
      </c>
      <c r="K95" s="42">
        <v>311653610</v>
      </c>
      <c r="L95" s="43">
        <v>45016</v>
      </c>
      <c r="M95" s="80">
        <v>106</v>
      </c>
      <c r="N95" s="8" t="s">
        <v>203</v>
      </c>
    </row>
    <row r="96" spans="1:14" ht="76.5" x14ac:dyDescent="0.25">
      <c r="A96" s="59">
        <v>78</v>
      </c>
      <c r="B96" s="40" t="s">
        <v>218</v>
      </c>
      <c r="C96" s="8" t="s">
        <v>189</v>
      </c>
      <c r="D96" s="82" t="s">
        <v>206</v>
      </c>
      <c r="E96" s="8" t="s">
        <v>207</v>
      </c>
      <c r="F96" s="79">
        <v>44355</v>
      </c>
      <c r="G96" s="79">
        <v>44389</v>
      </c>
      <c r="H96" s="32">
        <v>9303865872</v>
      </c>
      <c r="I96" s="42">
        <v>492</v>
      </c>
      <c r="J96" s="43">
        <v>44880</v>
      </c>
      <c r="K96" s="32">
        <v>298669550</v>
      </c>
      <c r="L96" s="43">
        <v>44880</v>
      </c>
      <c r="M96" s="80">
        <v>45</v>
      </c>
      <c r="N96" s="47" t="s">
        <v>208</v>
      </c>
    </row>
    <row r="97" spans="1:14" ht="63.75" x14ac:dyDescent="0.25">
      <c r="A97" s="48">
        <v>79</v>
      </c>
      <c r="B97" s="40" t="s">
        <v>218</v>
      </c>
      <c r="C97" s="8" t="s">
        <v>189</v>
      </c>
      <c r="D97" s="82" t="s">
        <v>209</v>
      </c>
      <c r="E97" s="8" t="s">
        <v>210</v>
      </c>
      <c r="F97" s="79">
        <v>44865</v>
      </c>
      <c r="G97" s="79">
        <v>44876</v>
      </c>
      <c r="H97" s="32">
        <v>1963943585</v>
      </c>
      <c r="I97" s="42">
        <v>51</v>
      </c>
      <c r="J97" s="43"/>
      <c r="K97" s="32"/>
      <c r="L97" s="43">
        <v>44918</v>
      </c>
      <c r="M97" s="42">
        <v>59</v>
      </c>
      <c r="N97" s="8"/>
    </row>
    <row r="98" spans="1:14" ht="63.75" x14ac:dyDescent="0.25">
      <c r="A98" s="59">
        <v>80</v>
      </c>
      <c r="B98" s="40" t="s">
        <v>218</v>
      </c>
      <c r="C98" s="8"/>
      <c r="D98" s="82" t="s">
        <v>209</v>
      </c>
      <c r="E98" s="8" t="s">
        <v>210</v>
      </c>
      <c r="F98" s="79"/>
      <c r="G98" s="79"/>
      <c r="H98" s="32"/>
      <c r="I98" s="42"/>
      <c r="J98" s="43">
        <v>44985</v>
      </c>
      <c r="K98" s="32">
        <v>548086605</v>
      </c>
      <c r="L98" s="43">
        <v>44985</v>
      </c>
      <c r="M98" s="42">
        <v>122</v>
      </c>
      <c r="N98" s="80"/>
    </row>
    <row r="99" spans="1:14" ht="76.5" x14ac:dyDescent="0.25">
      <c r="A99" s="48">
        <v>81</v>
      </c>
      <c r="B99" s="40" t="s">
        <v>218</v>
      </c>
      <c r="C99" s="8" t="s">
        <v>189</v>
      </c>
      <c r="D99" s="82" t="s">
        <v>211</v>
      </c>
      <c r="E99" s="8" t="s">
        <v>212</v>
      </c>
      <c r="F99" s="79">
        <v>44868</v>
      </c>
      <c r="G99" s="79">
        <v>44876</v>
      </c>
      <c r="H99" s="32">
        <v>223276413</v>
      </c>
      <c r="I99" s="42">
        <v>51</v>
      </c>
      <c r="J99" s="43"/>
      <c r="K99" s="32"/>
      <c r="L99" s="43">
        <v>44917</v>
      </c>
      <c r="M99" s="42">
        <v>59</v>
      </c>
      <c r="N99" s="80"/>
    </row>
    <row r="100" spans="1:14" ht="76.5" x14ac:dyDescent="0.25">
      <c r="A100" s="59">
        <v>82</v>
      </c>
      <c r="B100" s="40" t="s">
        <v>218</v>
      </c>
      <c r="C100" s="8"/>
      <c r="D100" s="82" t="s">
        <v>211</v>
      </c>
      <c r="E100" s="8" t="s">
        <v>212</v>
      </c>
      <c r="F100" s="79"/>
      <c r="G100" s="79"/>
      <c r="H100" s="32"/>
      <c r="I100" s="42"/>
      <c r="J100" s="43">
        <v>44985</v>
      </c>
      <c r="K100" s="32">
        <v>259538787</v>
      </c>
      <c r="L100" s="43">
        <v>44985</v>
      </c>
      <c r="M100" s="42">
        <v>122</v>
      </c>
      <c r="N100" s="80"/>
    </row>
    <row r="101" spans="1:14" ht="38.25" x14ac:dyDescent="0.25">
      <c r="A101" s="48">
        <v>83</v>
      </c>
      <c r="B101" s="40" t="s">
        <v>218</v>
      </c>
      <c r="C101" s="8" t="s">
        <v>189</v>
      </c>
      <c r="D101" s="82" t="s">
        <v>213</v>
      </c>
      <c r="E101" s="8" t="s">
        <v>214</v>
      </c>
      <c r="F101" s="79">
        <v>44832</v>
      </c>
      <c r="G101" s="79">
        <v>44839</v>
      </c>
      <c r="H101" s="32">
        <v>800000000</v>
      </c>
      <c r="I101" s="42">
        <v>88</v>
      </c>
      <c r="J101" s="48"/>
      <c r="K101" s="48"/>
      <c r="L101" s="43">
        <v>44922</v>
      </c>
      <c r="M101" s="42">
        <v>181</v>
      </c>
      <c r="N101" s="80"/>
    </row>
    <row r="102" spans="1:14" ht="38.25" x14ac:dyDescent="0.25">
      <c r="A102" s="59">
        <v>84</v>
      </c>
      <c r="B102" s="40" t="s">
        <v>218</v>
      </c>
      <c r="C102" s="8" t="s">
        <v>189</v>
      </c>
      <c r="D102" s="82" t="s">
        <v>215</v>
      </c>
      <c r="E102" s="8" t="s">
        <v>216</v>
      </c>
      <c r="F102" s="79">
        <v>44894</v>
      </c>
      <c r="G102" s="79">
        <v>44895</v>
      </c>
      <c r="H102" s="32">
        <v>208625055</v>
      </c>
      <c r="I102" s="42">
        <v>31</v>
      </c>
      <c r="J102" s="48"/>
      <c r="K102" s="48"/>
      <c r="L102" s="48"/>
      <c r="M102" s="48"/>
      <c r="N102" s="47" t="s">
        <v>217</v>
      </c>
    </row>
  </sheetData>
  <mergeCells count="92">
    <mergeCell ref="G30:G32"/>
    <mergeCell ref="H30:H32"/>
    <mergeCell ref="B30:B32"/>
    <mergeCell ref="C30:C32"/>
    <mergeCell ref="D30:D32"/>
    <mergeCell ref="E30:E32"/>
    <mergeCell ref="F30:F32"/>
    <mergeCell ref="G39:G40"/>
    <mergeCell ref="H39:H40"/>
    <mergeCell ref="G33:G34"/>
    <mergeCell ref="H33:H34"/>
    <mergeCell ref="B33:B34"/>
    <mergeCell ref="C33:C34"/>
    <mergeCell ref="D33:D34"/>
    <mergeCell ref="E33:E34"/>
    <mergeCell ref="F33:F34"/>
    <mergeCell ref="B39:B40"/>
    <mergeCell ref="C39:C40"/>
    <mergeCell ref="D39:D40"/>
    <mergeCell ref="E39:E40"/>
    <mergeCell ref="F39:F40"/>
    <mergeCell ref="H43:H46"/>
    <mergeCell ref="G41:G42"/>
    <mergeCell ref="H41:H42"/>
    <mergeCell ref="B43:B46"/>
    <mergeCell ref="C43:C46"/>
    <mergeCell ref="D43:D46"/>
    <mergeCell ref="E43:E46"/>
    <mergeCell ref="F43:F46"/>
    <mergeCell ref="G43:G46"/>
    <mergeCell ref="B41:B42"/>
    <mergeCell ref="C41:C42"/>
    <mergeCell ref="D41:D42"/>
    <mergeCell ref="E41:E42"/>
    <mergeCell ref="F41:F42"/>
    <mergeCell ref="H56:H58"/>
    <mergeCell ref="C47:C50"/>
    <mergeCell ref="D47:D50"/>
    <mergeCell ref="E47:E50"/>
    <mergeCell ref="F47:F50"/>
    <mergeCell ref="C56:C58"/>
    <mergeCell ref="D56:D58"/>
    <mergeCell ref="E56:E58"/>
    <mergeCell ref="F56:F58"/>
    <mergeCell ref="G56:G58"/>
    <mergeCell ref="F66:F67"/>
    <mergeCell ref="G66:G67"/>
    <mergeCell ref="H66:H67"/>
    <mergeCell ref="H60:H61"/>
    <mergeCell ref="C60:C61"/>
    <mergeCell ref="D60:D61"/>
    <mergeCell ref="E60:E61"/>
    <mergeCell ref="F60:F61"/>
    <mergeCell ref="G60:G61"/>
    <mergeCell ref="N60:N61"/>
    <mergeCell ref="I66:I67"/>
    <mergeCell ref="N66:N67"/>
    <mergeCell ref="N52:N53"/>
    <mergeCell ref="I56:I58"/>
    <mergeCell ref="N56:N58"/>
    <mergeCell ref="B60:B61"/>
    <mergeCell ref="B66:B67"/>
    <mergeCell ref="G47:G50"/>
    <mergeCell ref="H47:H50"/>
    <mergeCell ref="I47:I50"/>
    <mergeCell ref="B47:B50"/>
    <mergeCell ref="B51:B53"/>
    <mergeCell ref="C51:C53"/>
    <mergeCell ref="D51:D53"/>
    <mergeCell ref="E51:E53"/>
    <mergeCell ref="F51:F53"/>
    <mergeCell ref="G51:G53"/>
    <mergeCell ref="I60:I61"/>
    <mergeCell ref="C66:C67"/>
    <mergeCell ref="D66:D67"/>
    <mergeCell ref="E66:E67"/>
    <mergeCell ref="A2:N2"/>
    <mergeCell ref="A3:N3"/>
    <mergeCell ref="H51:H53"/>
    <mergeCell ref="I51:I53"/>
    <mergeCell ref="B56:B58"/>
    <mergeCell ref="N48:N50"/>
    <mergeCell ref="I41:I42"/>
    <mergeCell ref="N41:N42"/>
    <mergeCell ref="I43:I46"/>
    <mergeCell ref="N43:N46"/>
    <mergeCell ref="I39:I40"/>
    <mergeCell ref="N39:N40"/>
    <mergeCell ref="I33:I34"/>
    <mergeCell ref="N33:N34"/>
    <mergeCell ref="I30:I32"/>
    <mergeCell ref="N30:N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1"/>
    </sheetView>
  </sheetViews>
  <sheetFormatPr baseColWidth="10" defaultRowHeight="15" x14ac:dyDescent="0.25"/>
  <cols>
    <col min="1" max="1" width="7.42578125" customWidth="1"/>
    <col min="2" max="2" width="13.7109375" customWidth="1"/>
    <col min="3" max="4" width="15.85546875" customWidth="1"/>
    <col min="5" max="5" width="30" customWidth="1"/>
    <col min="6" max="6" width="13.5703125" customWidth="1"/>
    <col min="7" max="7" width="12.7109375" customWidth="1"/>
    <col min="8" max="8" width="16.85546875" customWidth="1"/>
    <col min="9" max="9" width="20.7109375" customWidth="1"/>
    <col min="10" max="10" width="15.42578125" customWidth="1"/>
    <col min="11" max="11" width="19.140625" customWidth="1"/>
    <col min="12" max="12" width="14.5703125" customWidth="1"/>
    <col min="13" max="13" width="14.42578125" customWidth="1"/>
    <col min="14" max="14" width="20.5703125" customWidth="1"/>
  </cols>
  <sheetData>
    <row r="1" spans="1:14" ht="38.25" x14ac:dyDescent="0.25">
      <c r="A1" s="3" t="s">
        <v>45</v>
      </c>
      <c r="B1" s="3" t="s">
        <v>9</v>
      </c>
      <c r="C1" s="3" t="s">
        <v>0</v>
      </c>
      <c r="D1" s="3" t="s">
        <v>4</v>
      </c>
      <c r="E1" s="3" t="s">
        <v>5</v>
      </c>
      <c r="F1" s="3" t="s">
        <v>1</v>
      </c>
      <c r="G1" s="3" t="s">
        <v>6</v>
      </c>
      <c r="H1" s="3" t="s">
        <v>7</v>
      </c>
      <c r="I1" s="3" t="s">
        <v>11</v>
      </c>
      <c r="J1" s="3" t="s">
        <v>2</v>
      </c>
      <c r="K1" s="3" t="s">
        <v>8</v>
      </c>
      <c r="L1" s="3" t="s">
        <v>3</v>
      </c>
      <c r="M1" s="3" t="s">
        <v>12</v>
      </c>
      <c r="N1" s="3" t="s">
        <v>10</v>
      </c>
    </row>
    <row r="2" spans="1:14" ht="73.5" x14ac:dyDescent="0.25">
      <c r="A2" s="28">
        <v>1</v>
      </c>
      <c r="B2" s="4" t="s">
        <v>13</v>
      </c>
      <c r="C2" s="8" t="s">
        <v>14</v>
      </c>
      <c r="D2" s="21" t="s">
        <v>46</v>
      </c>
      <c r="E2" s="23" t="s">
        <v>56</v>
      </c>
      <c r="F2" s="24">
        <v>44326</v>
      </c>
      <c r="G2" s="24">
        <v>44347</v>
      </c>
      <c r="H2" s="25">
        <f>4435356989+3456920274</f>
        <v>7892277263</v>
      </c>
      <c r="I2" s="26">
        <f>300+415</f>
        <v>715</v>
      </c>
      <c r="J2" s="24">
        <v>44941</v>
      </c>
      <c r="K2" s="25">
        <v>1285048149</v>
      </c>
      <c r="L2" s="24">
        <v>44941</v>
      </c>
      <c r="M2" s="26">
        <v>120</v>
      </c>
      <c r="N2" s="10" t="s">
        <v>33</v>
      </c>
    </row>
    <row r="3" spans="1:14" ht="42" x14ac:dyDescent="0.25">
      <c r="A3" s="28">
        <v>2</v>
      </c>
      <c r="B3" s="4" t="s">
        <v>13</v>
      </c>
      <c r="C3" s="8" t="s">
        <v>14</v>
      </c>
      <c r="D3" s="22" t="s">
        <v>47</v>
      </c>
      <c r="E3" s="23" t="s">
        <v>57</v>
      </c>
      <c r="F3" s="24">
        <v>44484</v>
      </c>
      <c r="G3" s="24">
        <v>44531</v>
      </c>
      <c r="H3" s="25">
        <f>20709746716+1283206476</f>
        <v>21992953192</v>
      </c>
      <c r="I3" s="26">
        <f>300+155</f>
        <v>455</v>
      </c>
      <c r="J3" s="24">
        <v>44965</v>
      </c>
      <c r="K3" s="25">
        <v>1283206476</v>
      </c>
      <c r="L3" s="24">
        <v>44965</v>
      </c>
      <c r="M3" s="26">
        <v>28</v>
      </c>
      <c r="N3" s="10" t="s">
        <v>33</v>
      </c>
    </row>
    <row r="4" spans="1:14" ht="73.5" x14ac:dyDescent="0.25">
      <c r="A4" s="28">
        <v>3</v>
      </c>
      <c r="B4" s="4" t="s">
        <v>13</v>
      </c>
      <c r="C4" s="8" t="s">
        <v>14</v>
      </c>
      <c r="D4" s="22" t="s">
        <v>48</v>
      </c>
      <c r="E4" s="23" t="s">
        <v>58</v>
      </c>
      <c r="F4" s="24">
        <v>44552</v>
      </c>
      <c r="G4" s="24">
        <v>44560</v>
      </c>
      <c r="H4" s="25">
        <f>4350000000+1060803000</f>
        <v>5410803000</v>
      </c>
      <c r="I4" s="26">
        <v>720</v>
      </c>
      <c r="J4" s="24">
        <v>44986</v>
      </c>
      <c r="K4" s="25">
        <v>900000000</v>
      </c>
      <c r="L4" s="1"/>
      <c r="M4" s="26"/>
      <c r="N4" s="10" t="s">
        <v>33</v>
      </c>
    </row>
    <row r="5" spans="1:14" ht="42" x14ac:dyDescent="0.25">
      <c r="A5" s="28">
        <v>4</v>
      </c>
      <c r="B5" s="4" t="s">
        <v>13</v>
      </c>
      <c r="C5" s="8" t="s">
        <v>14</v>
      </c>
      <c r="D5" s="22" t="s">
        <v>49</v>
      </c>
      <c r="E5" s="23" t="s">
        <v>59</v>
      </c>
      <c r="F5" s="24">
        <v>44621</v>
      </c>
      <c r="G5" s="24">
        <v>44663</v>
      </c>
      <c r="H5" s="25">
        <f>32140161336+1019312261</f>
        <v>33159473597</v>
      </c>
      <c r="I5" s="26">
        <v>455</v>
      </c>
      <c r="J5" s="24">
        <v>44973</v>
      </c>
      <c r="K5" s="25">
        <v>1019312261</v>
      </c>
      <c r="L5" s="1"/>
      <c r="M5" s="26"/>
      <c r="N5" s="10" t="s">
        <v>33</v>
      </c>
    </row>
    <row r="6" spans="1:14" ht="38.25" x14ac:dyDescent="0.25">
      <c r="A6" s="28">
        <v>5</v>
      </c>
      <c r="B6" s="4" t="s">
        <v>13</v>
      </c>
      <c r="C6" s="8" t="s">
        <v>14</v>
      </c>
      <c r="D6" s="22" t="s">
        <v>50</v>
      </c>
      <c r="E6" s="23" t="s">
        <v>60</v>
      </c>
      <c r="F6" s="24">
        <v>44656</v>
      </c>
      <c r="G6" s="24">
        <v>44683</v>
      </c>
      <c r="H6" s="25">
        <v>8185038862</v>
      </c>
      <c r="I6" s="26">
        <f>210+85</f>
        <v>295</v>
      </c>
      <c r="J6" s="1"/>
      <c r="K6" s="1"/>
      <c r="L6" s="24">
        <v>44999</v>
      </c>
      <c r="M6" s="26">
        <v>24</v>
      </c>
      <c r="N6" s="10" t="s">
        <v>33</v>
      </c>
    </row>
    <row r="7" spans="1:14" ht="73.5" x14ac:dyDescent="0.25">
      <c r="A7" s="28">
        <v>6</v>
      </c>
      <c r="B7" s="4" t="s">
        <v>13</v>
      </c>
      <c r="C7" s="8" t="s">
        <v>14</v>
      </c>
      <c r="D7" s="22" t="s">
        <v>51</v>
      </c>
      <c r="E7" s="23" t="s">
        <v>61</v>
      </c>
      <c r="F7" s="24">
        <v>44720</v>
      </c>
      <c r="G7" s="24">
        <v>44744</v>
      </c>
      <c r="H7" s="25">
        <f>6000000000+681441803.04</f>
        <v>6681441803.04</v>
      </c>
      <c r="I7" s="26">
        <f>150+74</f>
        <v>224</v>
      </c>
      <c r="J7" s="24">
        <v>44971</v>
      </c>
      <c r="K7" s="25">
        <v>681441803.03999996</v>
      </c>
      <c r="L7" s="24">
        <v>44971</v>
      </c>
      <c r="M7" s="26">
        <v>28</v>
      </c>
      <c r="N7" s="10" t="s">
        <v>33</v>
      </c>
    </row>
    <row r="8" spans="1:14" ht="38.25" x14ac:dyDescent="0.25">
      <c r="A8" s="28">
        <v>7</v>
      </c>
      <c r="B8" s="4" t="s">
        <v>13</v>
      </c>
      <c r="C8" s="8" t="s">
        <v>14</v>
      </c>
      <c r="D8" s="22" t="s">
        <v>52</v>
      </c>
      <c r="E8" s="23" t="s">
        <v>62</v>
      </c>
      <c r="F8" s="24">
        <v>44736</v>
      </c>
      <c r="G8" s="24">
        <v>44743</v>
      </c>
      <c r="H8" s="25">
        <f>5221660945+1192043802</f>
        <v>6413704747</v>
      </c>
      <c r="I8" s="26">
        <v>92</v>
      </c>
      <c r="J8" s="24">
        <v>44972</v>
      </c>
      <c r="K8" s="25">
        <v>1192043802</v>
      </c>
      <c r="L8" s="1"/>
      <c r="M8" s="26"/>
      <c r="N8" s="10" t="s">
        <v>33</v>
      </c>
    </row>
    <row r="9" spans="1:14" ht="38.25" x14ac:dyDescent="0.25">
      <c r="A9" s="28">
        <v>8</v>
      </c>
      <c r="B9" s="4" t="s">
        <v>13</v>
      </c>
      <c r="C9" s="8" t="s">
        <v>14</v>
      </c>
      <c r="D9" s="22" t="s">
        <v>53</v>
      </c>
      <c r="E9" s="23" t="s">
        <v>63</v>
      </c>
      <c r="F9" s="24">
        <v>44757</v>
      </c>
      <c r="G9" s="24">
        <v>44785</v>
      </c>
      <c r="H9" s="25">
        <f>1198807675+370055229</f>
        <v>1568862904</v>
      </c>
      <c r="I9" s="26">
        <f>195+41</f>
        <v>236</v>
      </c>
      <c r="J9" s="24">
        <v>44985</v>
      </c>
      <c r="K9" s="25">
        <v>370055229</v>
      </c>
      <c r="L9" s="24">
        <v>44985</v>
      </c>
      <c r="M9" s="26">
        <v>41</v>
      </c>
      <c r="N9" s="10" t="s">
        <v>33</v>
      </c>
    </row>
    <row r="10" spans="1:14" ht="42" x14ac:dyDescent="0.25">
      <c r="A10" s="28">
        <v>9</v>
      </c>
      <c r="B10" s="4" t="s">
        <v>13</v>
      </c>
      <c r="C10" s="8" t="s">
        <v>14</v>
      </c>
      <c r="D10" s="22" t="s">
        <v>54</v>
      </c>
      <c r="E10" s="23" t="s">
        <v>64</v>
      </c>
      <c r="F10" s="24">
        <v>44812</v>
      </c>
      <c r="G10" s="24">
        <v>44816</v>
      </c>
      <c r="H10" s="25">
        <f>4600000000+2092659627</f>
        <v>6692659627</v>
      </c>
      <c r="I10" s="26">
        <v>110</v>
      </c>
      <c r="J10" s="24">
        <v>45008</v>
      </c>
      <c r="K10" s="25">
        <v>2092659627</v>
      </c>
      <c r="L10" s="1"/>
      <c r="M10" s="26"/>
      <c r="N10" s="10" t="s">
        <v>33</v>
      </c>
    </row>
    <row r="11" spans="1:14" ht="38.25" x14ac:dyDescent="0.25">
      <c r="A11" s="28">
        <v>10</v>
      </c>
      <c r="B11" s="4" t="s">
        <v>13</v>
      </c>
      <c r="C11" s="8" t="s">
        <v>14</v>
      </c>
      <c r="D11" s="22" t="s">
        <v>55</v>
      </c>
      <c r="E11" s="23" t="s">
        <v>65</v>
      </c>
      <c r="F11" s="24">
        <v>44847</v>
      </c>
      <c r="G11" s="24">
        <v>44882</v>
      </c>
      <c r="H11" s="25">
        <v>284934146</v>
      </c>
      <c r="I11" s="26">
        <f>90+15</f>
        <v>105</v>
      </c>
      <c r="J11" s="1"/>
      <c r="K11" s="1"/>
      <c r="L11" s="24">
        <v>44971</v>
      </c>
      <c r="M11" s="26">
        <v>15</v>
      </c>
      <c r="N11" s="10" t="s">
        <v>33</v>
      </c>
    </row>
    <row r="12" spans="1:14" x14ac:dyDescent="0.25">
      <c r="G12" s="15" t="s">
        <v>44</v>
      </c>
      <c r="H12" s="27">
        <f>SUM(H2:H11)</f>
        <v>98282149141.039993</v>
      </c>
      <c r="I12" s="1"/>
      <c r="J12" s="1"/>
      <c r="K12" s="27">
        <f>SUM(K2:K11)</f>
        <v>8823767347.0400009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59E2E582FB74FBB6AC77B6F40CD68" ma:contentTypeVersion="2" ma:contentTypeDescription="Crear nuevo documento." ma:contentTypeScope="" ma:versionID="3600966eed5ab909c411bcc947e0cbf0">
  <xsd:schema xmlns:xsd="http://www.w3.org/2001/XMLSchema" xmlns:xs="http://www.w3.org/2001/XMLSchema" xmlns:p="http://schemas.microsoft.com/office/2006/metadata/properties" xmlns:ns2="06b73271-1886-459a-8973-e363266acf00" xmlns:ns3="9188eaee-deac-48bd-b75f-44b91a54911b" targetNamespace="http://schemas.microsoft.com/office/2006/metadata/properties" ma:root="true" ma:fieldsID="a18b34cc9376daf1e7cbd7242e5f87dd" ns2:_="" ns3:_="">
    <xsd:import namespace="06b73271-1886-459a-8973-e363266acf00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73271-1886-459a-8973-e363266acf00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06b73271-1886-459a-8973-e363266acf00">2024-02-16T05:00:00+00:00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CD86E5DE-6C67-4C2D-99C7-955EFF507D7F}"/>
</file>

<file path=customXml/itemProps2.xml><?xml version="1.0" encoding="utf-8"?>
<ds:datastoreItem xmlns:ds="http://schemas.openxmlformats.org/officeDocument/2006/customXml" ds:itemID="{D45E6985-575C-4ED5-BD5C-0FF582976CC8}"/>
</file>

<file path=customXml/itemProps3.xml><?xml version="1.0" encoding="utf-8"?>
<ds:datastoreItem xmlns:ds="http://schemas.openxmlformats.org/officeDocument/2006/customXml" ds:itemID="{04E9C16F-5886-40AA-BCB7-CCB783F0AE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SUSCRITOS</vt:lpstr>
      <vt:lpstr>ADICIONES PRORROGAS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CONTRATOS DE OBRAS PRIMER TRIMESTRE 2023</dc:title>
  <dc:creator>Miryan Rubiela Tocarruncho Pedraza</dc:creator>
  <cp:lastModifiedBy>Miryan Rubiela Tocarruncho Pedraza</cp:lastModifiedBy>
  <dcterms:created xsi:type="dcterms:W3CDTF">2018-03-15T19:52:56Z</dcterms:created>
  <dcterms:modified xsi:type="dcterms:W3CDTF">2024-02-13T20:43:12Z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2021-12-27T12:45:23Z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08a1d641-78dc-40c5-9327-c2f2d5afef62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0x010100E5E59E2E582FB74FBB6AC77B6F40CD68</vt:lpwstr>
  </property>
</Properties>
</file>